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60" windowHeight="11655" firstSheet="1" activeTab="1"/>
  </bookViews>
  <sheets>
    <sheet name="precip_vs_irrig_depth_NE_domain" sheetId="3" r:id="rId1"/>
    <sheet name="Fig 8" sheetId="2" r:id="rId2"/>
  </sheets>
  <definedNames>
    <definedName name="_xlnm.Print_Area" localSheetId="1">'Fig 8'!$E$54:$L$83</definedName>
  </definedNames>
  <calcPr calcId="125725"/>
</workbook>
</file>

<file path=xl/calcChain.xml><?xml version="1.0" encoding="utf-8"?>
<calcChain xmlns="http://schemas.openxmlformats.org/spreadsheetml/2006/main">
  <c r="H12" i="2"/>
  <c r="H22"/>
  <c r="J22" s="1"/>
  <c r="H3"/>
  <c r="H4"/>
  <c r="H5"/>
  <c r="H6"/>
  <c r="H7"/>
  <c r="H8"/>
  <c r="H9"/>
  <c r="H10"/>
  <c r="H11"/>
  <c r="H13"/>
  <c r="H14"/>
  <c r="H15"/>
  <c r="H16"/>
  <c r="H17"/>
  <c r="H18"/>
  <c r="H19"/>
  <c r="H20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J51"/>
  <c r="H2"/>
  <c r="J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M92" i="3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K74"/>
  <c r="L74"/>
  <c r="K76"/>
  <c r="L76"/>
  <c r="K78"/>
  <c r="L78"/>
  <c r="K80"/>
  <c r="L80"/>
  <c r="K82"/>
  <c r="L82"/>
  <c r="K84"/>
  <c r="L84"/>
  <c r="K86"/>
  <c r="L86"/>
  <c r="K88"/>
  <c r="L88"/>
  <c r="K90"/>
  <c r="L90"/>
  <c r="K92"/>
  <c r="L92"/>
  <c r="K75"/>
  <c r="L75"/>
  <c r="K77"/>
  <c r="L77"/>
  <c r="K79"/>
  <c r="L79"/>
  <c r="K81"/>
  <c r="L81"/>
  <c r="K83"/>
  <c r="L83"/>
  <c r="K85"/>
  <c r="L85"/>
  <c r="K87"/>
  <c r="L87"/>
  <c r="K89"/>
  <c r="L89"/>
  <c r="K91"/>
  <c r="L91"/>
  <c r="L94"/>
  <c r="L95"/>
  <c r="M94"/>
  <c r="M95"/>
</calcChain>
</file>

<file path=xl/comments1.xml><?xml version="1.0" encoding="utf-8"?>
<comments xmlns="http://schemas.openxmlformats.org/spreadsheetml/2006/main">
  <authors>
    <author>Angela Schenk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Angela Schenk:</t>
        </r>
        <r>
          <rPr>
            <sz val="8"/>
            <color indexed="81"/>
            <rFont val="Tahoma"/>
            <family val="2"/>
          </rPr>
          <t xml:space="preserve">
from Figure 5 data</t>
        </r>
      </text>
    </comment>
  </commentList>
</comments>
</file>

<file path=xl/sharedStrings.xml><?xml version="1.0" encoding="utf-8"?>
<sst xmlns="http://schemas.openxmlformats.org/spreadsheetml/2006/main" count="27" uniqueCount="22">
  <si>
    <t>idx</t>
  </si>
  <si>
    <t>hist</t>
  </si>
  <si>
    <t>year</t>
  </si>
  <si>
    <t>precip, inches inside RR basin</t>
  </si>
  <si>
    <t>precip, inches outside RR basin</t>
  </si>
  <si>
    <t>precip, inches in NE within model domain</t>
  </si>
  <si>
    <t>pumping, inches 12(af/ac) inside RR basin</t>
  </si>
  <si>
    <t>pumping, inches 12(af/ac) outside RR basin</t>
  </si>
  <si>
    <t>pumping, inches 12(af/ac) in NE within model domain</t>
  </si>
  <si>
    <t>sum</t>
  </si>
  <si>
    <t>mean, inches:</t>
  </si>
  <si>
    <t>std deviation, inches:</t>
  </si>
  <si>
    <t>gwpumpRep_AF</t>
  </si>
  <si>
    <t>avgrppRep_in</t>
  </si>
  <si>
    <t>gwIrr depth</t>
  </si>
  <si>
    <t>Combined</t>
  </si>
  <si>
    <t>Source:  Republican River Compact Administration Groundwater Model data.</t>
  </si>
  <si>
    <t>range</t>
  </si>
  <si>
    <t>Republican River Basin, Nebraska</t>
  </si>
  <si>
    <t xml:space="preserve">Nebraska Groundwater Irrigation and Precipitation </t>
  </si>
  <si>
    <t>Figure 8</t>
  </si>
  <si>
    <t>gwARep_NE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</si>
</sst>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entury Schoolbook"/>
      <family val="1"/>
    </font>
    <font>
      <sz val="13"/>
      <color theme="1"/>
      <name val="Century Schoolbook"/>
      <family val="1"/>
    </font>
    <font>
      <sz val="12"/>
      <color theme="1"/>
      <name val="Century Schoolbook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/>
    <xf numFmtId="1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0" xfId="0" applyFill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0" fillId="0" borderId="0" xfId="0"/>
    <xf numFmtId="0" fontId="1" fillId="0" borderId="0" xfId="1"/>
    <xf numFmtId="1" fontId="1" fillId="0" borderId="0" xfId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5" fillId="5" borderId="0" xfId="1" applyFont="1" applyFill="1" applyAlignment="1">
      <alignment horizontal="center"/>
    </xf>
    <xf numFmtId="3" fontId="6" fillId="0" borderId="0" xfId="1" applyNumberFormat="1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Annual precipitation and groundwater-exclusive irrigation pumping (inches/year)</a:t>
            </a:r>
          </a:p>
          <a:p>
            <a:pPr>
              <a:defRPr sz="1200"/>
            </a:pPr>
            <a:r>
              <a:rPr lang="en-US" sz="1200"/>
              <a:t>for Nebraska within model domain (1990-2008)</a:t>
            </a:r>
          </a:p>
        </c:rich>
      </c:tx>
    </c:title>
    <c:plotArea>
      <c:layout>
        <c:manualLayout>
          <c:layoutTarget val="inner"/>
          <c:xMode val="edge"/>
          <c:yMode val="edge"/>
          <c:x val="9.3018230251747699E-2"/>
          <c:y val="9.5741317219068534E-2"/>
          <c:w val="0.85040552427554461"/>
          <c:h val="0.8413112677775747"/>
        </c:manualLayout>
      </c:layout>
      <c:scatterChart>
        <c:scatterStyle val="lineMarker"/>
        <c:ser>
          <c:idx val="0"/>
          <c:order val="0"/>
          <c:tx>
            <c:strRef>
              <c:f>precip_vs_irrig_depth_NE_domain!$G$1</c:f>
              <c:strCache>
                <c:ptCount val="1"/>
                <c:pt idx="0">
                  <c:v>precip, inches in NE within model domain</c:v>
                </c:pt>
              </c:strCache>
            </c:strRef>
          </c:tx>
          <c:marker>
            <c:symbol val="none"/>
          </c:marker>
          <c:xVal>
            <c:numRef>
              <c:f>precip_vs_irrig_depth_NE_domain!$D$74:$D$92</c:f>
              <c:numCache>
                <c:formatCode>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precip_vs_irrig_depth_NE_domain!$G$74:$G$92</c:f>
              <c:numCache>
                <c:formatCode>0.00</c:formatCode>
                <c:ptCount val="19"/>
                <c:pt idx="0">
                  <c:v>20.070499999999999</c:v>
                </c:pt>
                <c:pt idx="1">
                  <c:v>21.2728</c:v>
                </c:pt>
                <c:pt idx="2">
                  <c:v>22.8767</c:v>
                </c:pt>
                <c:pt idx="3">
                  <c:v>31.588699999999999</c:v>
                </c:pt>
                <c:pt idx="4">
                  <c:v>20.648599999999998</c:v>
                </c:pt>
                <c:pt idx="5">
                  <c:v>22.084399999999999</c:v>
                </c:pt>
                <c:pt idx="6">
                  <c:v>27.089099999999998</c:v>
                </c:pt>
                <c:pt idx="7">
                  <c:v>20.7422</c:v>
                </c:pt>
                <c:pt idx="8">
                  <c:v>19.3794</c:v>
                </c:pt>
                <c:pt idx="9">
                  <c:v>23.127500000000001</c:v>
                </c:pt>
                <c:pt idx="10">
                  <c:v>19.468299999999999</c:v>
                </c:pt>
                <c:pt idx="11">
                  <c:v>21.7974</c:v>
                </c:pt>
                <c:pt idx="12">
                  <c:v>12.951599999999999</c:v>
                </c:pt>
                <c:pt idx="13">
                  <c:v>18.672000000000001</c:v>
                </c:pt>
                <c:pt idx="14">
                  <c:v>23.293199999999999</c:v>
                </c:pt>
                <c:pt idx="15">
                  <c:v>21.295400000000001</c:v>
                </c:pt>
                <c:pt idx="16">
                  <c:v>22.069099999999999</c:v>
                </c:pt>
                <c:pt idx="17">
                  <c:v>27.3354</c:v>
                </c:pt>
                <c:pt idx="18">
                  <c:v>26.038599999999999</c:v>
                </c:pt>
              </c:numCache>
            </c:numRef>
          </c:yVal>
        </c:ser>
        <c:ser>
          <c:idx val="1"/>
          <c:order val="1"/>
          <c:tx>
            <c:strRef>
              <c:f>precip_vs_irrig_depth_NE_domain!$J$1</c:f>
              <c:strCache>
                <c:ptCount val="1"/>
                <c:pt idx="0">
                  <c:v>pumping, inches 12(af/ac) in NE within model domain</c:v>
                </c:pt>
              </c:strCache>
            </c:strRef>
          </c:tx>
          <c:marker>
            <c:symbol val="none"/>
          </c:marker>
          <c:xVal>
            <c:numRef>
              <c:f>precip_vs_irrig_depth_NE_domain!$D$74:$D$92</c:f>
              <c:numCache>
                <c:formatCode>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precip_vs_irrig_depth_NE_domain!$J$74:$J$92</c:f>
              <c:numCache>
                <c:formatCode>0.00</c:formatCode>
                <c:ptCount val="19"/>
                <c:pt idx="0">
                  <c:v>15.612575234102145</c:v>
                </c:pt>
                <c:pt idx="1">
                  <c:v>16.882810441678803</c:v>
                </c:pt>
                <c:pt idx="2">
                  <c:v>10.13013086423271</c:v>
                </c:pt>
                <c:pt idx="3">
                  <c:v>5.2478667350497492</c:v>
                </c:pt>
                <c:pt idx="4">
                  <c:v>13.416177704832421</c:v>
                </c:pt>
                <c:pt idx="5">
                  <c:v>15.721421374503763</c:v>
                </c:pt>
                <c:pt idx="6">
                  <c:v>9.4147840929734397</c:v>
                </c:pt>
                <c:pt idx="7">
                  <c:v>14.842026625835656</c:v>
                </c:pt>
                <c:pt idx="8">
                  <c:v>13.607103907581491</c:v>
                </c:pt>
                <c:pt idx="9">
                  <c:v>9.9235866373837691</c:v>
                </c:pt>
                <c:pt idx="10">
                  <c:v>18.148989179053025</c:v>
                </c:pt>
                <c:pt idx="11">
                  <c:v>13.519255893714314</c:v>
                </c:pt>
                <c:pt idx="12">
                  <c:v>18.837412694597127</c:v>
                </c:pt>
                <c:pt idx="13">
                  <c:v>15.751670875137426</c:v>
                </c:pt>
                <c:pt idx="14">
                  <c:v>13.305466290787756</c:v>
                </c:pt>
                <c:pt idx="15">
                  <c:v>11.621736823096306</c:v>
                </c:pt>
                <c:pt idx="16">
                  <c:v>11.359544303400252</c:v>
                </c:pt>
                <c:pt idx="17">
                  <c:v>9.4411134719999534</c:v>
                </c:pt>
                <c:pt idx="18">
                  <c:v>10.074692528878908</c:v>
                </c:pt>
              </c:numCache>
            </c:numRef>
          </c:yVal>
        </c:ser>
        <c:axId val="70056960"/>
        <c:axId val="70238976"/>
      </c:scatterChart>
      <c:valAx>
        <c:axId val="70056960"/>
        <c:scaling>
          <c:orientation val="minMax"/>
        </c:scaling>
        <c:axPos val="b"/>
        <c:majorGridlines/>
        <c:numFmt formatCode="0" sourceLinked="1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238976"/>
        <c:crosses val="autoZero"/>
        <c:crossBetween val="midCat"/>
        <c:minorUnit val="1"/>
      </c:valAx>
      <c:valAx>
        <c:axId val="70238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(inches/year)</a:t>
                </a:r>
              </a:p>
            </c:rich>
          </c:tx>
          <c:layout>
            <c:manualLayout>
              <c:xMode val="edge"/>
              <c:yMode val="edge"/>
              <c:x val="1.5911242535731066E-2"/>
              <c:y val="0.43109168040041507"/>
            </c:manualLayout>
          </c:layout>
        </c:title>
        <c:numFmt formatCode="0" sourceLinked="0"/>
        <c:minorTickMark val="out"/>
        <c:tickLblPos val="nextTo"/>
        <c:crossAx val="70056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454091164368683"/>
          <c:y val="0.1141804004150644"/>
          <c:w val="0.48147451546722664"/>
          <c:h val="9.1728010742843327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Annual precipitation vs. groundwater-exclusive irrigation pumping (inches/year)</a:t>
            </a:r>
          </a:p>
          <a:p>
            <a:pPr>
              <a:defRPr sz="1200"/>
            </a:pPr>
            <a:r>
              <a:rPr lang="en-US" sz="1200"/>
              <a:t>for Nebraska within model domain (1990-2008)</a:t>
            </a:r>
          </a:p>
        </c:rich>
      </c:tx>
    </c:title>
    <c:plotArea>
      <c:layout>
        <c:manualLayout>
          <c:layoutTarget val="inner"/>
          <c:xMode val="edge"/>
          <c:yMode val="edge"/>
          <c:x val="9.3018230251747699E-2"/>
          <c:y val="9.5741317219068534E-2"/>
          <c:w val="0.85040552427554461"/>
          <c:h val="0.82774537630470835"/>
        </c:manualLayout>
      </c:layout>
      <c:scatterChart>
        <c:scatterStyle val="lineMarker"/>
        <c:ser>
          <c:idx val="1"/>
          <c:order val="0"/>
          <c:tx>
            <c:v>pumping vs. precipitation, inches/year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C00000"/>
                </a:solidFill>
              </a:ln>
            </c:spPr>
          </c:marker>
          <c:trendline>
            <c:spPr>
              <a:ln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36116254803292058"/>
                  <c:y val="-0.240459775376915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q(p) = -0.7689p + 30.063
R² = 0.76, standard deviation of error = 1.7 inches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for pumping, q</a:t>
                    </a:r>
                    <a:r>
                      <a:rPr lang="en-US" sz="1000" b="0" i="0" u="none" strike="noStrike" baseline="0"/>
                      <a:t> (in/yr)</a:t>
                    </a:r>
                    <a:r>
                      <a:rPr lang="en-US" baseline="0"/>
                      <a:t> and precipitation, p (in/yr)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precip_vs_irrig_depth_NE_domain!$G$74:$G$92</c:f>
              <c:numCache>
                <c:formatCode>0.00</c:formatCode>
                <c:ptCount val="19"/>
                <c:pt idx="0">
                  <c:v>20.070499999999999</c:v>
                </c:pt>
                <c:pt idx="1">
                  <c:v>21.2728</c:v>
                </c:pt>
                <c:pt idx="2">
                  <c:v>22.8767</c:v>
                </c:pt>
                <c:pt idx="3">
                  <c:v>31.588699999999999</c:v>
                </c:pt>
                <c:pt idx="4">
                  <c:v>20.648599999999998</c:v>
                </c:pt>
                <c:pt idx="5">
                  <c:v>22.084399999999999</c:v>
                </c:pt>
                <c:pt idx="6">
                  <c:v>27.089099999999998</c:v>
                </c:pt>
                <c:pt idx="7">
                  <c:v>20.7422</c:v>
                </c:pt>
                <c:pt idx="8">
                  <c:v>19.3794</c:v>
                </c:pt>
                <c:pt idx="9">
                  <c:v>23.127500000000001</c:v>
                </c:pt>
                <c:pt idx="10">
                  <c:v>19.468299999999999</c:v>
                </c:pt>
                <c:pt idx="11">
                  <c:v>21.7974</c:v>
                </c:pt>
                <c:pt idx="12">
                  <c:v>12.951599999999999</c:v>
                </c:pt>
                <c:pt idx="13">
                  <c:v>18.672000000000001</c:v>
                </c:pt>
                <c:pt idx="14">
                  <c:v>23.293199999999999</c:v>
                </c:pt>
                <c:pt idx="15">
                  <c:v>21.295400000000001</c:v>
                </c:pt>
                <c:pt idx="16">
                  <c:v>22.069099999999999</c:v>
                </c:pt>
                <c:pt idx="17">
                  <c:v>27.3354</c:v>
                </c:pt>
                <c:pt idx="18">
                  <c:v>26.038599999999999</c:v>
                </c:pt>
              </c:numCache>
            </c:numRef>
          </c:xVal>
          <c:yVal>
            <c:numRef>
              <c:f>precip_vs_irrig_depth_NE_domain!$J$74:$J$92</c:f>
              <c:numCache>
                <c:formatCode>0.00</c:formatCode>
                <c:ptCount val="19"/>
                <c:pt idx="0">
                  <c:v>15.612575234102145</c:v>
                </c:pt>
                <c:pt idx="1">
                  <c:v>16.882810441678803</c:v>
                </c:pt>
                <c:pt idx="2">
                  <c:v>10.13013086423271</c:v>
                </c:pt>
                <c:pt idx="3">
                  <c:v>5.2478667350497492</c:v>
                </c:pt>
                <c:pt idx="4">
                  <c:v>13.416177704832421</c:v>
                </c:pt>
                <c:pt idx="5">
                  <c:v>15.721421374503763</c:v>
                </c:pt>
                <c:pt idx="6">
                  <c:v>9.4147840929734397</c:v>
                </c:pt>
                <c:pt idx="7">
                  <c:v>14.842026625835656</c:v>
                </c:pt>
                <c:pt idx="8">
                  <c:v>13.607103907581491</c:v>
                </c:pt>
                <c:pt idx="9">
                  <c:v>9.9235866373837691</c:v>
                </c:pt>
                <c:pt idx="10">
                  <c:v>18.148989179053025</c:v>
                </c:pt>
                <c:pt idx="11">
                  <c:v>13.519255893714314</c:v>
                </c:pt>
                <c:pt idx="12">
                  <c:v>18.837412694597127</c:v>
                </c:pt>
                <c:pt idx="13">
                  <c:v>15.751670875137426</c:v>
                </c:pt>
                <c:pt idx="14">
                  <c:v>13.305466290787756</c:v>
                </c:pt>
                <c:pt idx="15">
                  <c:v>11.621736823096306</c:v>
                </c:pt>
                <c:pt idx="16">
                  <c:v>11.359544303400252</c:v>
                </c:pt>
                <c:pt idx="17">
                  <c:v>9.4411134719999534</c:v>
                </c:pt>
                <c:pt idx="18">
                  <c:v>10.074692528878908</c:v>
                </c:pt>
              </c:numCache>
            </c:numRef>
          </c:yVal>
        </c:ser>
        <c:axId val="70100864"/>
        <c:axId val="70107136"/>
      </c:scatterChart>
      <c:valAx>
        <c:axId val="7010086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(inches/year)</a:t>
                </a:r>
              </a:p>
            </c:rich>
          </c:tx>
          <c:layout>
            <c:manualLayout>
              <c:xMode val="edge"/>
              <c:yMode val="edge"/>
              <c:x val="0.41065424886405338"/>
              <c:y val="0.96278093145333654"/>
            </c:manualLayout>
          </c:layout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107136"/>
        <c:crosses val="autoZero"/>
        <c:crossBetween val="midCat"/>
        <c:minorUnit val="1"/>
      </c:valAx>
      <c:valAx>
        <c:axId val="70107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groundwater-exclusive irrigation depth (inches/year)</a:t>
                </a:r>
              </a:p>
            </c:rich>
          </c:tx>
          <c:layout>
            <c:manualLayout>
              <c:xMode val="edge"/>
              <c:yMode val="edge"/>
              <c:x val="1.5911269155871644E-2"/>
              <c:y val="0.23341726179576425"/>
            </c:manualLayout>
          </c:layout>
        </c:title>
        <c:numFmt formatCode="0" sourceLinked="0"/>
        <c:minorTickMark val="out"/>
        <c:tickLblPos val="nextTo"/>
        <c:crossAx val="70100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030750994835318"/>
          <c:y val="0.66263001281816691"/>
          <c:w val="0.44891011204244685"/>
          <c:h val="8.5914057254471127E-2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Annual precipitation and groundwater-exclusive irrigation pumping (inches/year)</a:t>
            </a:r>
          </a:p>
          <a:p>
            <a:pPr>
              <a:defRPr sz="1200"/>
            </a:pPr>
            <a:r>
              <a:rPr lang="en-US" sz="1200"/>
              <a:t>for Nebraska within model domain (1990-2008)</a:t>
            </a:r>
          </a:p>
        </c:rich>
      </c:tx>
    </c:title>
    <c:plotArea>
      <c:layout>
        <c:manualLayout>
          <c:layoutTarget val="inner"/>
          <c:xMode val="edge"/>
          <c:yMode val="edge"/>
          <c:x val="9.3018230251747699E-2"/>
          <c:y val="9.5741317219068534E-2"/>
          <c:w val="0.85040552427554461"/>
          <c:h val="0.8413112677775747"/>
        </c:manualLayout>
      </c:layout>
      <c:scatterChart>
        <c:scatterStyle val="lineMarker"/>
        <c:ser>
          <c:idx val="0"/>
          <c:order val="0"/>
          <c:tx>
            <c:strRef>
              <c:f>precip_vs_irrig_depth_NE_domain!$G$1</c:f>
              <c:strCache>
                <c:ptCount val="1"/>
                <c:pt idx="0">
                  <c:v>precip, inches in NE within model domain</c:v>
                </c:pt>
              </c:strCache>
            </c:strRef>
          </c:tx>
          <c:marker>
            <c:symbol val="none"/>
          </c:marker>
          <c:xVal>
            <c:numRef>
              <c:f>precip_vs_irrig_depth_NE_domain!$D$74:$D$92</c:f>
              <c:numCache>
                <c:formatCode>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precip_vs_irrig_depth_NE_domain!$G$74:$G$92</c:f>
              <c:numCache>
                <c:formatCode>0.00</c:formatCode>
                <c:ptCount val="19"/>
                <c:pt idx="0">
                  <c:v>20.070499999999999</c:v>
                </c:pt>
                <c:pt idx="1">
                  <c:v>21.2728</c:v>
                </c:pt>
                <c:pt idx="2">
                  <c:v>22.8767</c:v>
                </c:pt>
                <c:pt idx="3">
                  <c:v>31.588699999999999</c:v>
                </c:pt>
                <c:pt idx="4">
                  <c:v>20.648599999999998</c:v>
                </c:pt>
                <c:pt idx="5">
                  <c:v>22.084399999999999</c:v>
                </c:pt>
                <c:pt idx="6">
                  <c:v>27.089099999999998</c:v>
                </c:pt>
                <c:pt idx="7">
                  <c:v>20.7422</c:v>
                </c:pt>
                <c:pt idx="8">
                  <c:v>19.3794</c:v>
                </c:pt>
                <c:pt idx="9">
                  <c:v>23.127500000000001</c:v>
                </c:pt>
                <c:pt idx="10">
                  <c:v>19.468299999999999</c:v>
                </c:pt>
                <c:pt idx="11">
                  <c:v>21.7974</c:v>
                </c:pt>
                <c:pt idx="12">
                  <c:v>12.951599999999999</c:v>
                </c:pt>
                <c:pt idx="13">
                  <c:v>18.672000000000001</c:v>
                </c:pt>
                <c:pt idx="14">
                  <c:v>23.293199999999999</c:v>
                </c:pt>
                <c:pt idx="15">
                  <c:v>21.295400000000001</c:v>
                </c:pt>
                <c:pt idx="16">
                  <c:v>22.069099999999999</c:v>
                </c:pt>
                <c:pt idx="17">
                  <c:v>27.3354</c:v>
                </c:pt>
                <c:pt idx="18">
                  <c:v>26.038599999999999</c:v>
                </c:pt>
              </c:numCache>
            </c:numRef>
          </c:yVal>
        </c:ser>
        <c:ser>
          <c:idx val="1"/>
          <c:order val="1"/>
          <c:tx>
            <c:strRef>
              <c:f>precip_vs_irrig_depth_NE_domain!$J$1</c:f>
              <c:strCache>
                <c:ptCount val="1"/>
                <c:pt idx="0">
                  <c:v>pumping, inches 12(af/ac) in NE within model domain</c:v>
                </c:pt>
              </c:strCache>
            </c:strRef>
          </c:tx>
          <c:marker>
            <c:symbol val="none"/>
          </c:marker>
          <c:xVal>
            <c:numRef>
              <c:f>precip_vs_irrig_depth_NE_domain!$D$74:$D$92</c:f>
              <c:numCache>
                <c:formatCode>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precip_vs_irrig_depth_NE_domain!$J$74:$J$92</c:f>
              <c:numCache>
                <c:formatCode>0.00</c:formatCode>
                <c:ptCount val="19"/>
                <c:pt idx="0">
                  <c:v>15.612575234102145</c:v>
                </c:pt>
                <c:pt idx="1">
                  <c:v>16.882810441678803</c:v>
                </c:pt>
                <c:pt idx="2">
                  <c:v>10.13013086423271</c:v>
                </c:pt>
                <c:pt idx="3">
                  <c:v>5.2478667350497492</c:v>
                </c:pt>
                <c:pt idx="4">
                  <c:v>13.416177704832421</c:v>
                </c:pt>
                <c:pt idx="5">
                  <c:v>15.721421374503763</c:v>
                </c:pt>
                <c:pt idx="6">
                  <c:v>9.4147840929734397</c:v>
                </c:pt>
                <c:pt idx="7">
                  <c:v>14.842026625835656</c:v>
                </c:pt>
                <c:pt idx="8">
                  <c:v>13.607103907581491</c:v>
                </c:pt>
                <c:pt idx="9">
                  <c:v>9.9235866373837691</c:v>
                </c:pt>
                <c:pt idx="10">
                  <c:v>18.148989179053025</c:v>
                </c:pt>
                <c:pt idx="11">
                  <c:v>13.519255893714314</c:v>
                </c:pt>
                <c:pt idx="12">
                  <c:v>18.837412694597127</c:v>
                </c:pt>
                <c:pt idx="13">
                  <c:v>15.751670875137426</c:v>
                </c:pt>
                <c:pt idx="14">
                  <c:v>13.305466290787756</c:v>
                </c:pt>
                <c:pt idx="15">
                  <c:v>11.621736823096306</c:v>
                </c:pt>
                <c:pt idx="16">
                  <c:v>11.359544303400252</c:v>
                </c:pt>
                <c:pt idx="17">
                  <c:v>9.4411134719999534</c:v>
                </c:pt>
                <c:pt idx="18">
                  <c:v>10.074692528878908</c:v>
                </c:pt>
              </c:numCache>
            </c:numRef>
          </c:yVal>
        </c:ser>
        <c:ser>
          <c:idx val="2"/>
          <c:order val="2"/>
          <c:tx>
            <c:v>sum (precip + irrigation)</c:v>
          </c:tx>
          <c:marker>
            <c:symbol val="none"/>
          </c:marker>
          <c:xVal>
            <c:numRef>
              <c:f>precip_vs_irrig_depth_NE_domain!$D$74:$D$92</c:f>
              <c:numCache>
                <c:formatCode>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xVal>
          <c:yVal>
            <c:numRef>
              <c:f>precip_vs_irrig_depth_NE_domain!$M$74:$M$92</c:f>
              <c:numCache>
                <c:formatCode>0.00</c:formatCode>
                <c:ptCount val="19"/>
                <c:pt idx="0">
                  <c:v>35.683075234102148</c:v>
                </c:pt>
                <c:pt idx="1">
                  <c:v>38.155610441678803</c:v>
                </c:pt>
                <c:pt idx="2">
                  <c:v>33.006830864232711</c:v>
                </c:pt>
                <c:pt idx="3">
                  <c:v>36.83656673504975</c:v>
                </c:pt>
                <c:pt idx="4">
                  <c:v>34.064777704832423</c:v>
                </c:pt>
                <c:pt idx="5">
                  <c:v>37.805821374503765</c:v>
                </c:pt>
                <c:pt idx="6">
                  <c:v>36.503884092973436</c:v>
                </c:pt>
                <c:pt idx="7">
                  <c:v>35.584226625835655</c:v>
                </c:pt>
                <c:pt idx="8">
                  <c:v>32.986503907581493</c:v>
                </c:pt>
                <c:pt idx="9">
                  <c:v>33.051086637383769</c:v>
                </c:pt>
                <c:pt idx="10">
                  <c:v>37.617289179053024</c:v>
                </c:pt>
                <c:pt idx="11">
                  <c:v>35.316655893714312</c:v>
                </c:pt>
                <c:pt idx="12">
                  <c:v>31.789012694597126</c:v>
                </c:pt>
                <c:pt idx="13">
                  <c:v>34.423670875137425</c:v>
                </c:pt>
                <c:pt idx="14">
                  <c:v>36.598666290787754</c:v>
                </c:pt>
                <c:pt idx="15">
                  <c:v>32.917136823096307</c:v>
                </c:pt>
                <c:pt idx="16">
                  <c:v>33.428644303400247</c:v>
                </c:pt>
                <c:pt idx="17">
                  <c:v>36.776513471999955</c:v>
                </c:pt>
                <c:pt idx="18">
                  <c:v>36.113292528878908</c:v>
                </c:pt>
              </c:numCache>
            </c:numRef>
          </c:yVal>
        </c:ser>
        <c:axId val="70235648"/>
        <c:axId val="70237184"/>
      </c:scatterChart>
      <c:valAx>
        <c:axId val="70235648"/>
        <c:scaling>
          <c:orientation val="minMax"/>
        </c:scaling>
        <c:axPos val="b"/>
        <c:majorGridlines/>
        <c:numFmt formatCode="0" sourceLinked="1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237184"/>
        <c:crosses val="autoZero"/>
        <c:crossBetween val="midCat"/>
        <c:minorUnit val="1"/>
      </c:valAx>
      <c:valAx>
        <c:axId val="70237184"/>
        <c:scaling>
          <c:orientation val="minMax"/>
          <c:max val="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(inches/year)</a:t>
                </a:r>
              </a:p>
            </c:rich>
          </c:tx>
          <c:layout>
            <c:manualLayout>
              <c:xMode val="edge"/>
              <c:yMode val="edge"/>
              <c:x val="1.5911242535731066E-2"/>
              <c:y val="0.43109168040041507"/>
            </c:manualLayout>
          </c:layout>
        </c:title>
        <c:numFmt formatCode="0" sourceLinked="0"/>
        <c:minorTickMark val="out"/>
        <c:tickLblPos val="nextTo"/>
        <c:crossAx val="70235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1440990727687488"/>
          <c:y val="0.78666102057010401"/>
          <c:w val="0.47205297481919606"/>
          <c:h val="0.13856100836232707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024399727811816"/>
          <c:y val="3.6564430194728638E-2"/>
          <c:w val="0.81563346248385693"/>
          <c:h val="0.69897825769126365"/>
        </c:manualLayout>
      </c:layout>
      <c:scatterChart>
        <c:scatterStyle val="lineMarker"/>
        <c:ser>
          <c:idx val="0"/>
          <c:order val="0"/>
          <c:tx>
            <c:v>Nebraska Groundwater Irrigation Pumping per Acre on Groundwater Only Pumping Lands</c:v>
          </c:tx>
          <c:spPr>
            <a:ln w="1270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accent1"/>
                </a:solidFill>
              </a:ln>
            </c:spPr>
          </c:marker>
          <c:xVal>
            <c:numRef>
              <c:f>'Fig 8'!$C$2:$C$50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'Fig 8'!$H$2:$H$50</c:f>
              <c:numCache>
                <c:formatCode>0.00</c:formatCode>
                <c:ptCount val="49"/>
                <c:pt idx="0">
                  <c:v>11.689891591270179</c:v>
                </c:pt>
                <c:pt idx="1">
                  <c:v>10.187453831593819</c:v>
                </c:pt>
                <c:pt idx="2">
                  <c:v>6.352333364580133</c:v>
                </c:pt>
                <c:pt idx="3">
                  <c:v>14.044718432922425</c:v>
                </c:pt>
                <c:pt idx="4">
                  <c:v>17.176667098697429</c:v>
                </c:pt>
                <c:pt idx="5">
                  <c:v>12.892282572351021</c:v>
                </c:pt>
                <c:pt idx="6">
                  <c:v>14.793188297794881</c:v>
                </c:pt>
                <c:pt idx="7">
                  <c:v>14.16879953863239</c:v>
                </c:pt>
                <c:pt idx="8">
                  <c:v>19.262182864106602</c:v>
                </c:pt>
                <c:pt idx="9">
                  <c:v>18.759864538458366</c:v>
                </c:pt>
                <c:pt idx="10">
                  <c:v>23.986998890889581</c:v>
                </c:pt>
                <c:pt idx="11">
                  <c:v>19.409610453523317</c:v>
                </c:pt>
                <c:pt idx="12">
                  <c:v>17.605301614250205</c:v>
                </c:pt>
                <c:pt idx="13">
                  <c:v>16.671963962808142</c:v>
                </c:pt>
                <c:pt idx="14">
                  <c:v>20.6389757587799</c:v>
                </c:pt>
                <c:pt idx="15">
                  <c:v>18.703890609136124</c:v>
                </c:pt>
                <c:pt idx="16">
                  <c:v>22.678263177965228</c:v>
                </c:pt>
                <c:pt idx="17">
                  <c:v>15.21932359736568</c:v>
                </c:pt>
                <c:pt idx="18">
                  <c:v>19.295256451030514</c:v>
                </c:pt>
                <c:pt idx="19">
                  <c:v>12.607279177804587</c:v>
                </c:pt>
                <c:pt idx="20">
                  <c:v>15.078196995291794</c:v>
                </c:pt>
                <c:pt idx="21">
                  <c:v>11.015563108376584</c:v>
                </c:pt>
                <c:pt idx="22">
                  <c:v>10.536655663053304</c:v>
                </c:pt>
                <c:pt idx="23">
                  <c:v>17.524779218269941</c:v>
                </c:pt>
                <c:pt idx="24">
                  <c:v>14.164677279502035</c:v>
                </c:pt>
                <c:pt idx="25">
                  <c:v>13.00473469547371</c:v>
                </c:pt>
                <c:pt idx="26">
                  <c:v>14.669384049028318</c:v>
                </c:pt>
                <c:pt idx="27">
                  <c:v>14.043383134317725</c:v>
                </c:pt>
                <c:pt idx="28">
                  <c:v>16.617668200277652</c:v>
                </c:pt>
                <c:pt idx="29">
                  <c:v>14.40590575196355</c:v>
                </c:pt>
                <c:pt idx="30">
                  <c:v>16.019763437276577</c:v>
                </c:pt>
                <c:pt idx="31">
                  <c:v>16.585427736544759</c:v>
                </c:pt>
                <c:pt idx="32">
                  <c:v>10.260516779060293</c:v>
                </c:pt>
                <c:pt idx="33">
                  <c:v>5.6003017354600599</c:v>
                </c:pt>
                <c:pt idx="34">
                  <c:v>14.110428864229254</c:v>
                </c:pt>
                <c:pt idx="35">
                  <c:v>15.567730786846669</c:v>
                </c:pt>
                <c:pt idx="36">
                  <c:v>9.4641775277978351</c:v>
                </c:pt>
                <c:pt idx="37">
                  <c:v>15.043279064242714</c:v>
                </c:pt>
                <c:pt idx="38">
                  <c:v>14.395000868019004</c:v>
                </c:pt>
                <c:pt idx="39">
                  <c:v>10.014960534483951</c:v>
                </c:pt>
                <c:pt idx="40">
                  <c:v>18.444482904147446</c:v>
                </c:pt>
                <c:pt idx="41">
                  <c:v>13.468679193821993</c:v>
                </c:pt>
                <c:pt idx="42">
                  <c:v>18.783410410668598</c:v>
                </c:pt>
                <c:pt idx="43">
                  <c:v>15.12336858561225</c:v>
                </c:pt>
                <c:pt idx="44">
                  <c:v>12.823366042031862</c:v>
                </c:pt>
                <c:pt idx="45">
                  <c:v>11.042961358990528</c:v>
                </c:pt>
                <c:pt idx="46">
                  <c:v>10.224641925329225</c:v>
                </c:pt>
                <c:pt idx="47">
                  <c:v>8.8559243892463098</c:v>
                </c:pt>
                <c:pt idx="48">
                  <c:v>9.4909085394519348</c:v>
                </c:pt>
              </c:numCache>
            </c:numRef>
          </c:yVal>
        </c:ser>
        <c:ser>
          <c:idx val="1"/>
          <c:order val="1"/>
          <c:tx>
            <c:v>Precipitation, Republican River Basin, Nebraska</c:v>
          </c:tx>
          <c:spPr>
            <a:ln w="12700">
              <a:solidFill>
                <a:schemeClr val="accent6"/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chemeClr val="accent6"/>
                </a:solidFill>
              </a:ln>
            </c:spPr>
          </c:marker>
          <c:xVal>
            <c:numRef>
              <c:f>'Fig 8'!$C$2:$C$50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'Fig 8'!$G$2:$G$50</c:f>
              <c:numCache>
                <c:formatCode>General</c:formatCode>
                <c:ptCount val="49"/>
                <c:pt idx="0">
                  <c:v>20.779</c:v>
                </c:pt>
                <c:pt idx="1">
                  <c:v>20.673999999999999</c:v>
                </c:pt>
                <c:pt idx="2">
                  <c:v>27.193999999999999</c:v>
                </c:pt>
                <c:pt idx="3">
                  <c:v>19.72</c:v>
                </c:pt>
                <c:pt idx="4">
                  <c:v>16.515999999999998</c:v>
                </c:pt>
                <c:pt idx="5">
                  <c:v>29.581</c:v>
                </c:pt>
                <c:pt idx="6">
                  <c:v>18.885000000000002</c:v>
                </c:pt>
                <c:pt idx="7">
                  <c:v>21.425000000000001</c:v>
                </c:pt>
                <c:pt idx="8">
                  <c:v>18.091000000000001</c:v>
                </c:pt>
                <c:pt idx="9">
                  <c:v>24.126000000000001</c:v>
                </c:pt>
                <c:pt idx="10">
                  <c:v>15.885999999999999</c:v>
                </c:pt>
                <c:pt idx="11">
                  <c:v>23.832000000000001</c:v>
                </c:pt>
                <c:pt idx="12">
                  <c:v>20.934999999999999</c:v>
                </c:pt>
                <c:pt idx="13">
                  <c:v>27.234999999999999</c:v>
                </c:pt>
                <c:pt idx="14">
                  <c:v>15.547000000000001</c:v>
                </c:pt>
                <c:pt idx="15">
                  <c:v>21.488</c:v>
                </c:pt>
                <c:pt idx="16">
                  <c:v>16.268999999999998</c:v>
                </c:pt>
                <c:pt idx="17">
                  <c:v>24.385999999999999</c:v>
                </c:pt>
                <c:pt idx="18">
                  <c:v>17.454999999999998</c:v>
                </c:pt>
                <c:pt idx="19">
                  <c:v>24.13</c:v>
                </c:pt>
                <c:pt idx="20">
                  <c:v>18.399999999999999</c:v>
                </c:pt>
                <c:pt idx="21">
                  <c:v>26.122</c:v>
                </c:pt>
                <c:pt idx="22">
                  <c:v>24.741</c:v>
                </c:pt>
                <c:pt idx="23">
                  <c:v>20.629000000000001</c:v>
                </c:pt>
                <c:pt idx="24">
                  <c:v>22.785</c:v>
                </c:pt>
                <c:pt idx="25">
                  <c:v>22.178000000000001</c:v>
                </c:pt>
                <c:pt idx="26">
                  <c:v>19.838000000000001</c:v>
                </c:pt>
                <c:pt idx="27">
                  <c:v>24.359000000000002</c:v>
                </c:pt>
                <c:pt idx="28">
                  <c:v>20.795000000000002</c:v>
                </c:pt>
                <c:pt idx="29">
                  <c:v>18.315999999999999</c:v>
                </c:pt>
                <c:pt idx="30">
                  <c:v>20.009</c:v>
                </c:pt>
                <c:pt idx="31">
                  <c:v>21.449000000000002</c:v>
                </c:pt>
                <c:pt idx="32">
                  <c:v>22.332000000000001</c:v>
                </c:pt>
                <c:pt idx="33">
                  <c:v>30.568999999999999</c:v>
                </c:pt>
                <c:pt idx="34">
                  <c:v>20.103999999999999</c:v>
                </c:pt>
                <c:pt idx="35">
                  <c:v>21.643999999999998</c:v>
                </c:pt>
                <c:pt idx="36">
                  <c:v>26.623999999999999</c:v>
                </c:pt>
                <c:pt idx="37">
                  <c:v>19.905000000000001</c:v>
                </c:pt>
                <c:pt idx="38">
                  <c:v>18.463000000000001</c:v>
                </c:pt>
                <c:pt idx="39">
                  <c:v>22.652999999999999</c:v>
                </c:pt>
                <c:pt idx="40">
                  <c:v>18.885000000000002</c:v>
                </c:pt>
                <c:pt idx="41">
                  <c:v>21.039000000000001</c:v>
                </c:pt>
                <c:pt idx="42">
                  <c:v>12.24</c:v>
                </c:pt>
                <c:pt idx="43">
                  <c:v>18.184999999999999</c:v>
                </c:pt>
                <c:pt idx="44">
                  <c:v>23.234000000000002</c:v>
                </c:pt>
                <c:pt idx="45">
                  <c:v>21.276</c:v>
                </c:pt>
                <c:pt idx="46">
                  <c:v>21.881</c:v>
                </c:pt>
                <c:pt idx="47">
                  <c:v>25.934000000000001</c:v>
                </c:pt>
                <c:pt idx="48">
                  <c:v>24.704999999999998</c:v>
                </c:pt>
              </c:numCache>
            </c:numRef>
          </c:yVal>
        </c:ser>
        <c:ser>
          <c:idx val="2"/>
          <c:order val="2"/>
          <c:tx>
            <c:v>Sum of Groundwater Irrigation Pumping per Acre Plus Precipitation</c:v>
          </c:tx>
          <c:spPr>
            <a:ln w="12700">
              <a:solidFill>
                <a:schemeClr val="accent4"/>
              </a:solidFill>
            </a:ln>
          </c:spPr>
          <c:marker>
            <c:symbol val="square"/>
            <c:size val="4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/>
                </a:solidFill>
              </a:ln>
            </c:spPr>
          </c:marker>
          <c:xVal>
            <c:numRef>
              <c:f>'Fig 8'!$C$2:$C$50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'Fig 8'!$J$2:$J$50</c:f>
              <c:numCache>
                <c:formatCode>0.00</c:formatCode>
                <c:ptCount val="49"/>
                <c:pt idx="0">
                  <c:v>32.468891591270179</c:v>
                </c:pt>
                <c:pt idx="1">
                  <c:v>30.86145383159382</c:v>
                </c:pt>
                <c:pt idx="2">
                  <c:v>33.546333364580136</c:v>
                </c:pt>
                <c:pt idx="3">
                  <c:v>33.764718432922422</c:v>
                </c:pt>
                <c:pt idx="4">
                  <c:v>33.692667098697427</c:v>
                </c:pt>
                <c:pt idx="5">
                  <c:v>42.473282572351025</c:v>
                </c:pt>
                <c:pt idx="6">
                  <c:v>33.678188297794883</c:v>
                </c:pt>
                <c:pt idx="7">
                  <c:v>35.593799538632389</c:v>
                </c:pt>
                <c:pt idx="8">
                  <c:v>37.3531828641066</c:v>
                </c:pt>
                <c:pt idx="9">
                  <c:v>42.885864538458364</c:v>
                </c:pt>
                <c:pt idx="10">
                  <c:v>39.872998890889576</c:v>
                </c:pt>
                <c:pt idx="11">
                  <c:v>43.241610453523322</c:v>
                </c:pt>
                <c:pt idx="12">
                  <c:v>38.540301614250204</c:v>
                </c:pt>
                <c:pt idx="13">
                  <c:v>43.906963962808142</c:v>
                </c:pt>
                <c:pt idx="14">
                  <c:v>36.185975758779904</c:v>
                </c:pt>
                <c:pt idx="15">
                  <c:v>40.191890609136124</c:v>
                </c:pt>
                <c:pt idx="16">
                  <c:v>38.947263177965226</c:v>
                </c:pt>
                <c:pt idx="17">
                  <c:v>39.605323597365683</c:v>
                </c:pt>
                <c:pt idx="18">
                  <c:v>36.750256451030509</c:v>
                </c:pt>
                <c:pt idx="19">
                  <c:v>36.737279177804588</c:v>
                </c:pt>
                <c:pt idx="20">
                  <c:v>33.478196995291796</c:v>
                </c:pt>
                <c:pt idx="21">
                  <c:v>37.137563108376582</c:v>
                </c:pt>
                <c:pt idx="22">
                  <c:v>35.277655663053302</c:v>
                </c:pt>
                <c:pt idx="23">
                  <c:v>38.153779218269946</c:v>
                </c:pt>
                <c:pt idx="24">
                  <c:v>36.949677279502033</c:v>
                </c:pt>
                <c:pt idx="25">
                  <c:v>35.182734695473712</c:v>
                </c:pt>
                <c:pt idx="26">
                  <c:v>34.507384049028317</c:v>
                </c:pt>
                <c:pt idx="27">
                  <c:v>38.402383134317731</c:v>
                </c:pt>
                <c:pt idx="28">
                  <c:v>37.41266820027765</c:v>
                </c:pt>
                <c:pt idx="29">
                  <c:v>32.721905751963547</c:v>
                </c:pt>
                <c:pt idx="30">
                  <c:v>36.028763437276581</c:v>
                </c:pt>
                <c:pt idx="31">
                  <c:v>38.034427736544757</c:v>
                </c:pt>
                <c:pt idx="32">
                  <c:v>32.59251677906029</c:v>
                </c:pt>
                <c:pt idx="33">
                  <c:v>36.16930173546006</c:v>
                </c:pt>
                <c:pt idx="34">
                  <c:v>34.214428864229255</c:v>
                </c:pt>
                <c:pt idx="35">
                  <c:v>37.211730786846665</c:v>
                </c:pt>
                <c:pt idx="36">
                  <c:v>36.088177527797832</c:v>
                </c:pt>
                <c:pt idx="37">
                  <c:v>34.948279064242712</c:v>
                </c:pt>
                <c:pt idx="38">
                  <c:v>32.858000868019005</c:v>
                </c:pt>
                <c:pt idx="39">
                  <c:v>32.667960534483953</c:v>
                </c:pt>
                <c:pt idx="40">
                  <c:v>37.329482904147447</c:v>
                </c:pt>
                <c:pt idx="41">
                  <c:v>34.507679193821993</c:v>
                </c:pt>
                <c:pt idx="42">
                  <c:v>31.023410410668596</c:v>
                </c:pt>
                <c:pt idx="43">
                  <c:v>33.30836858561225</c:v>
                </c:pt>
                <c:pt idx="44">
                  <c:v>36.057366042031866</c:v>
                </c:pt>
                <c:pt idx="45">
                  <c:v>32.318961358990528</c:v>
                </c:pt>
                <c:pt idx="46">
                  <c:v>32.105641925329223</c:v>
                </c:pt>
                <c:pt idx="47">
                  <c:v>34.789924389246309</c:v>
                </c:pt>
                <c:pt idx="48">
                  <c:v>34.195908539451935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8'!$O$63:$O$64</c:f>
              <c:numCache>
                <c:formatCode>General</c:formatCode>
                <c:ptCount val="2"/>
                <c:pt idx="0">
                  <c:v>2002</c:v>
                </c:pt>
                <c:pt idx="1">
                  <c:v>2002</c:v>
                </c:pt>
              </c:numCache>
            </c:numRef>
          </c:xVal>
          <c:yVal>
            <c:numRef>
              <c:f>'Fig 8'!$P$63:$P$64</c:f>
              <c:numCache>
                <c:formatCode>0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</c:ser>
        <c:axId val="100299904"/>
        <c:axId val="100301440"/>
      </c:scatterChart>
      <c:valAx>
        <c:axId val="100299904"/>
        <c:scaling>
          <c:orientation val="minMax"/>
          <c:min val="1980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00301440"/>
        <c:crosses val="autoZero"/>
        <c:crossBetween val="midCat"/>
      </c:valAx>
      <c:valAx>
        <c:axId val="100301440"/>
        <c:scaling>
          <c:orientation val="minMax"/>
          <c:max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Groundwater Irrigation Pumping                   per</a:t>
                </a:r>
                <a:r>
                  <a:rPr lang="en-US" b="1" baseline="0"/>
                  <a:t> Acre </a:t>
                </a:r>
                <a:r>
                  <a:rPr lang="en-US" b="1"/>
                  <a:t>and Precipitation </a:t>
                </a:r>
              </a:p>
              <a:p>
                <a:pPr>
                  <a:defRPr b="1"/>
                </a:pPr>
                <a:r>
                  <a:rPr lang="en-US" b="1"/>
                  <a:t>(inches)</a:t>
                </a:r>
              </a:p>
            </c:rich>
          </c:tx>
          <c:layout>
            <c:manualLayout>
              <c:xMode val="edge"/>
              <c:yMode val="edge"/>
              <c:x val="9.5414462081128745E-3"/>
              <c:y val="8.9614862465799458E-2"/>
            </c:manualLayout>
          </c:layout>
        </c:title>
        <c:numFmt formatCode="0" sourceLinked="0"/>
        <c:tickLblPos val="nextTo"/>
        <c:crossAx val="100299904"/>
        <c:crosses val="autoZero"/>
        <c:crossBetween val="midCat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4947020511324973E-2"/>
          <c:y val="0.82261471626391602"/>
          <c:w val="0.95243386243386263"/>
          <c:h val="0.16677520416048791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Century Schoolbook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57</xdr:row>
      <xdr:rowOff>104775</xdr:rowOff>
    </xdr:from>
    <xdr:to>
      <xdr:col>28</xdr:col>
      <xdr:colOff>457200</xdr:colOff>
      <xdr:row>91</xdr:row>
      <xdr:rowOff>180975</xdr:rowOff>
    </xdr:to>
    <xdr:graphicFrame macro="">
      <xdr:nvGraphicFramePr>
        <xdr:cNvPr id="6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57150</xdr:colOff>
      <xdr:row>57</xdr:row>
      <xdr:rowOff>95250</xdr:rowOff>
    </xdr:from>
    <xdr:to>
      <xdr:col>43</xdr:col>
      <xdr:colOff>381000</xdr:colOff>
      <xdr:row>91</xdr:row>
      <xdr:rowOff>171450</xdr:rowOff>
    </xdr:to>
    <xdr:graphicFrame macro="">
      <xdr:nvGraphicFramePr>
        <xdr:cNvPr id="61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0</xdr:colOff>
      <xdr:row>57</xdr:row>
      <xdr:rowOff>104775</xdr:rowOff>
    </xdr:from>
    <xdr:to>
      <xdr:col>58</xdr:col>
      <xdr:colOff>190500</xdr:colOff>
      <xdr:row>91</xdr:row>
      <xdr:rowOff>180975</xdr:rowOff>
    </xdr:to>
    <xdr:graphicFrame macro="">
      <xdr:nvGraphicFramePr>
        <xdr:cNvPr id="6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56</xdr:row>
      <xdr:rowOff>127000</xdr:rowOff>
    </xdr:from>
    <xdr:to>
      <xdr:col>12</xdr:col>
      <xdr:colOff>0</xdr:colOff>
      <xdr:row>81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0.7425</cdr:x>
      <cdr:y>0.57054</cdr:y>
    </cdr:from>
    <cdr:to>
      <cdr:x>0.86772</cdr:x>
      <cdr:y>0.65433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46687" y="2731676"/>
          <a:ext cx="901697" cy="401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0">
              <a:latin typeface="Century Schoolbook" pitchFamily="18" charset="0"/>
            </a:rPr>
            <a:t>2002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2"/>
  <sheetViews>
    <sheetView workbookViewId="0">
      <pane xSplit="3" ySplit="1" topLeftCell="AQ57" activePane="bottomRight" state="frozen"/>
      <selection pane="topRight" activeCell="D1" sqref="D1"/>
      <selection pane="bottomLeft" activeCell="A2" sqref="A2"/>
      <selection pane="bottomRight" activeCell="AR93" sqref="AR93"/>
    </sheetView>
  </sheetViews>
  <sheetFormatPr defaultRowHeight="15"/>
  <cols>
    <col min="1" max="1" width="4" customWidth="1"/>
    <col min="2" max="2" width="3.7109375" bestFit="1" customWidth="1"/>
    <col min="3" max="4" width="5" bestFit="1" customWidth="1"/>
  </cols>
  <sheetData>
    <row r="1" spans="2:13">
      <c r="B1" t="s">
        <v>0</v>
      </c>
      <c r="C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M1" s="2" t="s">
        <v>9</v>
      </c>
    </row>
    <row r="2" spans="2:13">
      <c r="B2">
        <v>1</v>
      </c>
      <c r="C2">
        <v>1918</v>
      </c>
      <c r="D2" s="1">
        <v>1918</v>
      </c>
      <c r="G2" s="3">
        <v>22.2896</v>
      </c>
    </row>
    <row r="3" spans="2:13">
      <c r="B3">
        <v>2</v>
      </c>
      <c r="C3">
        <v>1919</v>
      </c>
      <c r="D3" s="1">
        <v>1919</v>
      </c>
      <c r="G3" s="3">
        <v>23.6874</v>
      </c>
    </row>
    <row r="4" spans="2:13">
      <c r="B4">
        <v>3</v>
      </c>
      <c r="C4">
        <v>1920</v>
      </c>
      <c r="D4" s="1">
        <v>1920</v>
      </c>
      <c r="G4" s="3">
        <v>21.135200000000001</v>
      </c>
    </row>
    <row r="5" spans="2:13">
      <c r="B5">
        <v>4</v>
      </c>
      <c r="C5">
        <v>1921</v>
      </c>
      <c r="D5" s="1">
        <v>1921</v>
      </c>
      <c r="G5" s="3">
        <v>16.450500000000002</v>
      </c>
    </row>
    <row r="6" spans="2:13">
      <c r="B6">
        <v>5</v>
      </c>
      <c r="C6">
        <v>1922</v>
      </c>
      <c r="D6" s="1">
        <v>1922</v>
      </c>
      <c r="G6" s="3">
        <v>16.648599999999998</v>
      </c>
    </row>
    <row r="7" spans="2:13">
      <c r="B7">
        <v>6</v>
      </c>
      <c r="C7">
        <v>1923</v>
      </c>
      <c r="D7" s="1">
        <v>1923</v>
      </c>
      <c r="G7" s="3">
        <v>27.470199999999998</v>
      </c>
    </row>
    <row r="8" spans="2:13">
      <c r="B8">
        <v>7</v>
      </c>
      <c r="C8">
        <v>1924</v>
      </c>
      <c r="D8" s="1">
        <v>1924</v>
      </c>
      <c r="G8" s="3">
        <v>17.785499999999999</v>
      </c>
    </row>
    <row r="9" spans="2:13">
      <c r="B9">
        <v>8</v>
      </c>
      <c r="C9">
        <v>1925</v>
      </c>
      <c r="D9" s="1">
        <v>1925</v>
      </c>
      <c r="G9" s="3">
        <v>19.415600000000001</v>
      </c>
    </row>
    <row r="10" spans="2:13">
      <c r="B10">
        <v>9</v>
      </c>
      <c r="C10">
        <v>1926</v>
      </c>
      <c r="D10" s="1">
        <v>1926</v>
      </c>
      <c r="G10" s="3">
        <v>17.758600000000001</v>
      </c>
    </row>
    <row r="11" spans="2:13">
      <c r="B11">
        <v>10</v>
      </c>
      <c r="C11">
        <v>1927</v>
      </c>
      <c r="D11" s="1">
        <v>1927</v>
      </c>
      <c r="G11" s="3">
        <v>22.1236</v>
      </c>
    </row>
    <row r="12" spans="2:13">
      <c r="B12">
        <v>11</v>
      </c>
      <c r="C12">
        <v>1928</v>
      </c>
      <c r="D12" s="1">
        <v>1928</v>
      </c>
      <c r="G12" s="3">
        <v>24.4635</v>
      </c>
    </row>
    <row r="13" spans="2:13">
      <c r="B13">
        <v>12</v>
      </c>
      <c r="C13">
        <v>1929</v>
      </c>
      <c r="D13" s="1">
        <v>1929</v>
      </c>
      <c r="G13" s="3">
        <v>18.769200000000001</v>
      </c>
    </row>
    <row r="14" spans="2:13">
      <c r="B14">
        <v>13</v>
      </c>
      <c r="C14">
        <v>1930</v>
      </c>
      <c r="D14" s="1">
        <v>1930</v>
      </c>
      <c r="G14" s="3">
        <v>29.025600000000001</v>
      </c>
    </row>
    <row r="15" spans="2:13">
      <c r="B15">
        <v>14</v>
      </c>
      <c r="C15">
        <v>1931</v>
      </c>
      <c r="D15" s="1">
        <v>1931</v>
      </c>
      <c r="G15" s="3">
        <v>18.0349</v>
      </c>
    </row>
    <row r="16" spans="2:13">
      <c r="B16">
        <v>15</v>
      </c>
      <c r="C16">
        <v>1932</v>
      </c>
      <c r="D16" s="1">
        <v>1932</v>
      </c>
      <c r="G16" s="3">
        <v>18.1297</v>
      </c>
    </row>
    <row r="17" spans="2:13">
      <c r="B17">
        <v>16</v>
      </c>
      <c r="C17">
        <v>1933</v>
      </c>
      <c r="D17" s="1">
        <v>1933</v>
      </c>
      <c r="G17" s="3">
        <v>20.969000000000001</v>
      </c>
    </row>
    <row r="18" spans="2:13">
      <c r="B18">
        <v>17</v>
      </c>
      <c r="C18">
        <v>1934</v>
      </c>
      <c r="D18" s="1">
        <v>1934</v>
      </c>
      <c r="G18" s="3">
        <v>13.742100000000001</v>
      </c>
    </row>
    <row r="19" spans="2:13">
      <c r="B19">
        <v>18</v>
      </c>
      <c r="C19">
        <v>1935</v>
      </c>
      <c r="D19" s="1">
        <v>1935</v>
      </c>
      <c r="G19" s="3">
        <v>21.303699999999999</v>
      </c>
    </row>
    <row r="20" spans="2:13">
      <c r="B20">
        <v>19</v>
      </c>
      <c r="C20">
        <v>1936</v>
      </c>
      <c r="D20" s="1">
        <v>1936</v>
      </c>
      <c r="G20" s="3">
        <v>14.125999999999999</v>
      </c>
    </row>
    <row r="21" spans="2:13">
      <c r="B21">
        <v>20</v>
      </c>
      <c r="C21">
        <v>1937</v>
      </c>
      <c r="D21" s="1">
        <v>1937</v>
      </c>
      <c r="G21" s="3">
        <v>17.2912</v>
      </c>
    </row>
    <row r="22" spans="2:13">
      <c r="B22">
        <v>21</v>
      </c>
      <c r="C22">
        <v>1938</v>
      </c>
      <c r="D22" s="1">
        <v>1938</v>
      </c>
      <c r="G22" s="3">
        <v>19.220099999999999</v>
      </c>
    </row>
    <row r="23" spans="2:13">
      <c r="B23">
        <v>22</v>
      </c>
      <c r="C23">
        <v>1939</v>
      </c>
      <c r="D23" s="1">
        <v>1939</v>
      </c>
      <c r="G23" s="3">
        <v>15.628299999999999</v>
      </c>
    </row>
    <row r="24" spans="2:13">
      <c r="B24">
        <v>23</v>
      </c>
      <c r="C24">
        <v>1940</v>
      </c>
      <c r="D24" s="1">
        <v>1940</v>
      </c>
      <c r="G24" s="3">
        <v>16.137599999999999</v>
      </c>
      <c r="J24" s="3">
        <v>17.948660783955265</v>
      </c>
      <c r="M24" s="3">
        <f>G24+J24</f>
        <v>34.086260783955268</v>
      </c>
    </row>
    <row r="25" spans="2:13">
      <c r="B25">
        <v>24</v>
      </c>
      <c r="C25">
        <v>1941</v>
      </c>
      <c r="D25" s="1">
        <v>1941</v>
      </c>
      <c r="G25" s="3">
        <v>25.471599999999999</v>
      </c>
      <c r="J25" s="3">
        <v>11.954370960156615</v>
      </c>
      <c r="M25" s="3">
        <f t="shared" ref="M25:M88" si="0">G25+J25</f>
        <v>37.425970960156612</v>
      </c>
    </row>
    <row r="26" spans="2:13">
      <c r="B26">
        <v>25</v>
      </c>
      <c r="C26">
        <v>1942</v>
      </c>
      <c r="D26" s="1">
        <v>1942</v>
      </c>
      <c r="G26" s="3">
        <v>27.147400000000001</v>
      </c>
      <c r="J26" s="3">
        <v>11.237590714019769</v>
      </c>
      <c r="M26" s="3">
        <f t="shared" si="0"/>
        <v>38.384990714019771</v>
      </c>
    </row>
    <row r="27" spans="2:13">
      <c r="B27">
        <v>26</v>
      </c>
      <c r="C27">
        <v>1943</v>
      </c>
      <c r="D27" s="1">
        <v>1943</v>
      </c>
      <c r="G27" s="3">
        <v>15.627800000000001</v>
      </c>
      <c r="J27" s="3">
        <v>14.250454981937905</v>
      </c>
      <c r="M27" s="3">
        <f t="shared" si="0"/>
        <v>29.878254981937907</v>
      </c>
    </row>
    <row r="28" spans="2:13">
      <c r="B28">
        <v>27</v>
      </c>
      <c r="C28">
        <v>1944</v>
      </c>
      <c r="D28" s="1">
        <v>1944</v>
      </c>
      <c r="G28" s="3">
        <v>24.722200000000001</v>
      </c>
      <c r="J28" s="3">
        <v>11.014424964292576</v>
      </c>
      <c r="M28" s="3">
        <f t="shared" si="0"/>
        <v>35.736624964292574</v>
      </c>
    </row>
    <row r="29" spans="2:13">
      <c r="B29">
        <v>28</v>
      </c>
      <c r="C29">
        <v>1945</v>
      </c>
      <c r="D29" s="1">
        <v>1945</v>
      </c>
      <c r="G29" s="3">
        <v>20.3371</v>
      </c>
      <c r="J29" s="3">
        <v>14.46882317858738</v>
      </c>
      <c r="M29" s="3">
        <f t="shared" si="0"/>
        <v>34.805923178587378</v>
      </c>
    </row>
    <row r="30" spans="2:13">
      <c r="B30">
        <v>29</v>
      </c>
      <c r="C30">
        <v>1946</v>
      </c>
      <c r="D30" s="1">
        <v>1946</v>
      </c>
      <c r="G30" s="3">
        <v>27.2316</v>
      </c>
      <c r="J30" s="3">
        <v>12.986574532827063</v>
      </c>
      <c r="M30" s="3">
        <f t="shared" si="0"/>
        <v>40.218174532827064</v>
      </c>
    </row>
    <row r="31" spans="2:13">
      <c r="B31">
        <v>30</v>
      </c>
      <c r="C31">
        <v>1947</v>
      </c>
      <c r="D31" s="1">
        <v>1947</v>
      </c>
      <c r="G31" s="3">
        <v>21.696899999999999</v>
      </c>
      <c r="J31" s="3">
        <v>8.3351448875267788</v>
      </c>
      <c r="M31" s="3">
        <f t="shared" si="0"/>
        <v>30.03204488752678</v>
      </c>
    </row>
    <row r="32" spans="2:13">
      <c r="B32">
        <v>31</v>
      </c>
      <c r="C32">
        <v>1948</v>
      </c>
      <c r="D32" s="1">
        <v>1948</v>
      </c>
      <c r="G32" s="3">
        <v>18.811399999999999</v>
      </c>
      <c r="J32" s="3">
        <v>5.7780127226614253</v>
      </c>
      <c r="M32" s="3">
        <f t="shared" si="0"/>
        <v>24.589412722661425</v>
      </c>
    </row>
    <row r="33" spans="2:13">
      <c r="B33">
        <v>32</v>
      </c>
      <c r="C33">
        <v>1949</v>
      </c>
      <c r="D33" s="1">
        <v>1949</v>
      </c>
      <c r="G33" s="3">
        <v>25.375599999999999</v>
      </c>
      <c r="J33" s="3">
        <v>6.4037719321129112</v>
      </c>
      <c r="M33" s="3">
        <f t="shared" si="0"/>
        <v>31.779371932112909</v>
      </c>
    </row>
    <row r="34" spans="2:13">
      <c r="B34">
        <v>33</v>
      </c>
      <c r="C34">
        <v>1950</v>
      </c>
      <c r="D34" s="1">
        <v>1950</v>
      </c>
      <c r="G34" s="3">
        <v>20.987200000000001</v>
      </c>
      <c r="J34" s="3">
        <v>2.5211434075559991</v>
      </c>
      <c r="M34" s="3">
        <f t="shared" si="0"/>
        <v>23.508343407556001</v>
      </c>
    </row>
    <row r="35" spans="2:13">
      <c r="B35">
        <v>34</v>
      </c>
      <c r="C35">
        <v>1951</v>
      </c>
      <c r="D35" s="1">
        <v>1951</v>
      </c>
      <c r="G35" s="3">
        <v>28.628599999999999</v>
      </c>
      <c r="J35" s="3">
        <v>1.8949155297875864</v>
      </c>
      <c r="M35" s="3">
        <f t="shared" si="0"/>
        <v>30.523515529787584</v>
      </c>
    </row>
    <row r="36" spans="2:13">
      <c r="B36">
        <v>35</v>
      </c>
      <c r="C36">
        <v>1952</v>
      </c>
      <c r="D36" s="1">
        <v>1952</v>
      </c>
      <c r="G36" s="3">
        <v>17.069400000000002</v>
      </c>
      <c r="J36" s="3">
        <v>4.4804749610755374</v>
      </c>
      <c r="M36" s="3">
        <f t="shared" si="0"/>
        <v>21.549874961075538</v>
      </c>
    </row>
    <row r="37" spans="2:13">
      <c r="B37">
        <v>36</v>
      </c>
      <c r="C37">
        <v>1953</v>
      </c>
      <c r="D37" s="1">
        <v>1953</v>
      </c>
      <c r="G37" s="3">
        <v>18.951699999999999</v>
      </c>
      <c r="J37" s="3">
        <v>4.5491642319172012</v>
      </c>
      <c r="M37" s="3">
        <f t="shared" si="0"/>
        <v>23.500864231917198</v>
      </c>
    </row>
    <row r="38" spans="2:13">
      <c r="B38">
        <v>37</v>
      </c>
      <c r="C38">
        <v>1954</v>
      </c>
      <c r="D38" s="1">
        <v>1954</v>
      </c>
      <c r="G38" s="3">
        <v>14.9588</v>
      </c>
      <c r="J38" s="3">
        <v>6.1627287131353201</v>
      </c>
      <c r="M38" s="3">
        <f t="shared" si="0"/>
        <v>21.121528713135319</v>
      </c>
    </row>
    <row r="39" spans="2:13">
      <c r="B39">
        <v>38</v>
      </c>
      <c r="C39">
        <v>1955</v>
      </c>
      <c r="D39" s="1">
        <v>1955</v>
      </c>
      <c r="G39" s="3">
        <v>15.6805</v>
      </c>
      <c r="J39" s="3">
        <v>6.0273582197679048</v>
      </c>
      <c r="M39" s="3">
        <f t="shared" si="0"/>
        <v>21.707858219767907</v>
      </c>
    </row>
    <row r="40" spans="2:13">
      <c r="B40">
        <v>39</v>
      </c>
      <c r="C40">
        <v>1956</v>
      </c>
      <c r="D40" s="1">
        <v>1956</v>
      </c>
      <c r="G40" s="3">
        <v>13.7622</v>
      </c>
      <c r="J40" s="3">
        <v>8.2022810521938023</v>
      </c>
      <c r="M40" s="3">
        <f t="shared" si="0"/>
        <v>21.964481052193804</v>
      </c>
    </row>
    <row r="41" spans="2:13">
      <c r="B41">
        <v>40</v>
      </c>
      <c r="C41">
        <v>1957</v>
      </c>
      <c r="D41" s="1">
        <v>1957</v>
      </c>
      <c r="G41" s="3">
        <v>25.614899999999999</v>
      </c>
      <c r="J41" s="3">
        <v>8.4305306644865858</v>
      </c>
      <c r="M41" s="3">
        <f t="shared" si="0"/>
        <v>34.045430664486588</v>
      </c>
    </row>
    <row r="42" spans="2:13">
      <c r="B42">
        <v>41</v>
      </c>
      <c r="C42">
        <v>1958</v>
      </c>
      <c r="D42" s="1">
        <v>1958</v>
      </c>
      <c r="G42" s="3">
        <v>22.962800000000001</v>
      </c>
      <c r="J42" s="3">
        <v>8.0468810518834228</v>
      </c>
      <c r="M42" s="3">
        <f t="shared" si="0"/>
        <v>31.009681051883426</v>
      </c>
    </row>
    <row r="43" spans="2:13">
      <c r="B43">
        <v>42</v>
      </c>
      <c r="C43">
        <v>1959</v>
      </c>
      <c r="D43" s="1">
        <v>1959</v>
      </c>
      <c r="G43" s="3">
        <v>21.204599999999999</v>
      </c>
      <c r="J43" s="3">
        <v>14.973364811137985</v>
      </c>
      <c r="M43" s="3">
        <f t="shared" si="0"/>
        <v>36.177964811137983</v>
      </c>
    </row>
    <row r="44" spans="2:13">
      <c r="B44">
        <v>43</v>
      </c>
      <c r="C44">
        <v>1960</v>
      </c>
      <c r="D44" s="1">
        <v>1960</v>
      </c>
      <c r="G44" s="3">
        <v>21.3796</v>
      </c>
      <c r="J44" s="3">
        <v>11.372469540430844</v>
      </c>
      <c r="M44" s="3">
        <f t="shared" si="0"/>
        <v>32.752069540430846</v>
      </c>
    </row>
    <row r="45" spans="2:13">
      <c r="B45">
        <v>44</v>
      </c>
      <c r="C45">
        <v>1961</v>
      </c>
      <c r="D45" s="1">
        <v>1961</v>
      </c>
      <c r="G45" s="3">
        <v>21.224299999999999</v>
      </c>
      <c r="J45" s="3">
        <v>11.05200821732155</v>
      </c>
      <c r="M45" s="3">
        <f t="shared" si="0"/>
        <v>32.276308217321549</v>
      </c>
    </row>
    <row r="46" spans="2:13">
      <c r="B46">
        <v>45</v>
      </c>
      <c r="C46">
        <v>1962</v>
      </c>
      <c r="D46" s="1">
        <v>1962</v>
      </c>
      <c r="G46" s="3">
        <v>27.4726</v>
      </c>
      <c r="J46" s="3">
        <v>7.1211483501112678</v>
      </c>
      <c r="M46" s="3">
        <f t="shared" si="0"/>
        <v>34.593748350111269</v>
      </c>
    </row>
    <row r="47" spans="2:13">
      <c r="B47">
        <v>46</v>
      </c>
      <c r="C47">
        <v>1963</v>
      </c>
      <c r="D47" s="1">
        <v>1963</v>
      </c>
      <c r="G47" s="3">
        <v>20.0899</v>
      </c>
      <c r="J47" s="3">
        <v>14.731231434396681</v>
      </c>
      <c r="M47" s="3">
        <f t="shared" si="0"/>
        <v>34.821131434396683</v>
      </c>
    </row>
    <row r="48" spans="2:13">
      <c r="B48">
        <v>47</v>
      </c>
      <c r="C48">
        <v>1964</v>
      </c>
      <c r="D48" s="1">
        <v>1964</v>
      </c>
      <c r="G48" s="3">
        <v>17.076699999999999</v>
      </c>
      <c r="J48" s="3">
        <v>17.449915019358663</v>
      </c>
      <c r="M48" s="3">
        <f t="shared" si="0"/>
        <v>34.526615019358658</v>
      </c>
    </row>
    <row r="49" spans="2:13">
      <c r="B49">
        <v>48</v>
      </c>
      <c r="C49">
        <v>1965</v>
      </c>
      <c r="D49" s="1">
        <v>1965</v>
      </c>
      <c r="G49" s="3">
        <v>30.331199999999999</v>
      </c>
      <c r="J49" s="3">
        <v>13.537771675776492</v>
      </c>
      <c r="M49" s="3">
        <f t="shared" si="0"/>
        <v>43.868971675776493</v>
      </c>
    </row>
    <row r="50" spans="2:13">
      <c r="B50">
        <v>49</v>
      </c>
      <c r="C50">
        <v>1966</v>
      </c>
      <c r="D50" s="1">
        <v>1966</v>
      </c>
      <c r="G50" s="3">
        <v>18.718</v>
      </c>
      <c r="J50" s="3">
        <v>15.639696635117822</v>
      </c>
      <c r="M50" s="3">
        <f t="shared" si="0"/>
        <v>34.357696635117819</v>
      </c>
    </row>
    <row r="51" spans="2:13">
      <c r="B51">
        <v>50</v>
      </c>
      <c r="C51">
        <v>1967</v>
      </c>
      <c r="D51" s="1">
        <v>1967</v>
      </c>
      <c r="G51" s="3">
        <v>21.788699999999999</v>
      </c>
      <c r="J51" s="3">
        <v>14.987000237892333</v>
      </c>
      <c r="M51" s="3">
        <f t="shared" si="0"/>
        <v>36.77570023789233</v>
      </c>
    </row>
    <row r="52" spans="2:13">
      <c r="B52">
        <v>51</v>
      </c>
      <c r="C52">
        <v>1968</v>
      </c>
      <c r="D52" s="1">
        <v>1968</v>
      </c>
      <c r="G52" s="3">
        <v>18.8825</v>
      </c>
      <c r="J52" s="3">
        <v>19.124967209181875</v>
      </c>
      <c r="M52" s="3">
        <f t="shared" si="0"/>
        <v>38.007467209181875</v>
      </c>
    </row>
    <row r="53" spans="2:13">
      <c r="B53">
        <v>52</v>
      </c>
      <c r="C53">
        <v>1969</v>
      </c>
      <c r="D53" s="1">
        <v>1969</v>
      </c>
      <c r="G53" s="3">
        <v>24.505299999999998</v>
      </c>
      <c r="J53" s="3">
        <v>17.563207166294145</v>
      </c>
      <c r="M53" s="3">
        <f t="shared" si="0"/>
        <v>42.06850716629414</v>
      </c>
    </row>
    <row r="54" spans="2:13">
      <c r="B54">
        <v>53</v>
      </c>
      <c r="C54">
        <v>1970</v>
      </c>
      <c r="D54" s="1">
        <v>1970</v>
      </c>
      <c r="G54" s="3">
        <v>16.3718</v>
      </c>
      <c r="J54" s="3">
        <v>23.705652777304536</v>
      </c>
      <c r="M54" s="3">
        <f t="shared" si="0"/>
        <v>40.077452777304536</v>
      </c>
    </row>
    <row r="55" spans="2:13">
      <c r="B55">
        <v>54</v>
      </c>
      <c r="C55">
        <v>1971</v>
      </c>
      <c r="D55" s="1">
        <v>1971</v>
      </c>
      <c r="G55" s="3">
        <v>23.918600000000001</v>
      </c>
      <c r="J55" s="3">
        <v>19.439326020981152</v>
      </c>
      <c r="M55" s="3">
        <f t="shared" si="0"/>
        <v>43.357926020981154</v>
      </c>
    </row>
    <row r="56" spans="2:13">
      <c r="B56">
        <v>55</v>
      </c>
      <c r="C56">
        <v>1972</v>
      </c>
      <c r="D56" s="1">
        <v>1972</v>
      </c>
      <c r="G56" s="3">
        <v>21.396999999999998</v>
      </c>
      <c r="J56" s="3">
        <v>17.437633476444674</v>
      </c>
      <c r="M56" s="3">
        <f t="shared" si="0"/>
        <v>38.834633476444672</v>
      </c>
    </row>
    <row r="57" spans="2:13">
      <c r="B57">
        <v>56</v>
      </c>
      <c r="C57">
        <v>1973</v>
      </c>
      <c r="D57" s="1">
        <v>1973</v>
      </c>
      <c r="G57" s="3">
        <v>27.6187</v>
      </c>
      <c r="J57" s="3">
        <v>16.795049164437739</v>
      </c>
      <c r="M57" s="3">
        <f t="shared" si="0"/>
        <v>44.413749164437739</v>
      </c>
    </row>
    <row r="58" spans="2:13">
      <c r="B58">
        <v>57</v>
      </c>
      <c r="C58">
        <v>1974</v>
      </c>
      <c r="D58" s="1">
        <v>1974</v>
      </c>
      <c r="G58" s="3">
        <v>15.339700000000001</v>
      </c>
      <c r="J58" s="3">
        <v>20.541916162390226</v>
      </c>
      <c r="M58" s="3">
        <f t="shared" si="0"/>
        <v>35.88161616239023</v>
      </c>
    </row>
    <row r="59" spans="2:13">
      <c r="B59">
        <v>58</v>
      </c>
      <c r="C59">
        <v>1975</v>
      </c>
      <c r="D59" s="1">
        <v>1975</v>
      </c>
      <c r="G59" s="3">
        <v>21.8035</v>
      </c>
      <c r="J59" s="3">
        <v>18.568214041684165</v>
      </c>
      <c r="M59" s="3">
        <f t="shared" si="0"/>
        <v>40.371714041684164</v>
      </c>
    </row>
    <row r="60" spans="2:13">
      <c r="B60">
        <v>59</v>
      </c>
      <c r="C60">
        <v>1976</v>
      </c>
      <c r="D60" s="1">
        <v>1976</v>
      </c>
      <c r="G60" s="3">
        <v>16.5547</v>
      </c>
      <c r="J60" s="3">
        <v>22.281817045902152</v>
      </c>
      <c r="M60" s="3">
        <f t="shared" si="0"/>
        <v>38.836517045902156</v>
      </c>
    </row>
    <row r="61" spans="2:13">
      <c r="B61">
        <v>60</v>
      </c>
      <c r="C61">
        <v>1977</v>
      </c>
      <c r="D61" s="1">
        <v>1977</v>
      </c>
      <c r="G61" s="3">
        <v>25.262</v>
      </c>
      <c r="J61" s="3">
        <v>14.52442846006192</v>
      </c>
      <c r="M61" s="3">
        <f t="shared" si="0"/>
        <v>39.78642846006192</v>
      </c>
    </row>
    <row r="62" spans="2:13">
      <c r="B62">
        <v>61</v>
      </c>
      <c r="C62">
        <v>1978</v>
      </c>
      <c r="D62" s="1">
        <v>1978</v>
      </c>
      <c r="G62" s="3">
        <v>18.104099999999999</v>
      </c>
      <c r="J62" s="3">
        <v>18.952701814016713</v>
      </c>
      <c r="M62" s="3">
        <f t="shared" si="0"/>
        <v>37.056801814016708</v>
      </c>
    </row>
    <row r="63" spans="2:13">
      <c r="B63">
        <v>62</v>
      </c>
      <c r="C63">
        <v>1979</v>
      </c>
      <c r="D63" s="1">
        <v>1979</v>
      </c>
      <c r="G63" s="3">
        <v>24.761099999999999</v>
      </c>
      <c r="J63" s="3">
        <v>12.270345614648088</v>
      </c>
      <c r="M63" s="3">
        <f t="shared" si="0"/>
        <v>37.031445614648085</v>
      </c>
    </row>
    <row r="64" spans="2:13">
      <c r="B64">
        <v>63</v>
      </c>
      <c r="C64">
        <v>1980</v>
      </c>
      <c r="D64" s="1">
        <v>1980</v>
      </c>
      <c r="G64" s="3">
        <v>18.299099999999999</v>
      </c>
      <c r="J64" s="3">
        <v>14.930475909977877</v>
      </c>
      <c r="M64" s="3">
        <f t="shared" si="0"/>
        <v>33.229575909977875</v>
      </c>
    </row>
    <row r="65" spans="2:13">
      <c r="B65">
        <v>64</v>
      </c>
      <c r="C65">
        <v>1981</v>
      </c>
      <c r="D65" s="1">
        <v>1981</v>
      </c>
      <c r="G65" s="3">
        <v>26.553000000000001</v>
      </c>
      <c r="J65" s="3">
        <v>10.741264621880251</v>
      </c>
      <c r="M65" s="3">
        <f t="shared" si="0"/>
        <v>37.294264621880252</v>
      </c>
    </row>
    <row r="66" spans="2:13">
      <c r="B66">
        <v>65</v>
      </c>
      <c r="C66">
        <v>1982</v>
      </c>
      <c r="D66" s="1">
        <v>1982</v>
      </c>
      <c r="G66" s="3">
        <v>24.8537</v>
      </c>
      <c r="J66" s="3">
        <v>10.260386609412892</v>
      </c>
      <c r="M66" s="3">
        <f t="shared" si="0"/>
        <v>35.114086609412894</v>
      </c>
    </row>
    <row r="67" spans="2:13">
      <c r="B67">
        <v>66</v>
      </c>
      <c r="C67">
        <v>1983</v>
      </c>
      <c r="D67" s="1">
        <v>1983</v>
      </c>
      <c r="G67" s="3">
        <v>21.491700000000002</v>
      </c>
      <c r="J67" s="3">
        <v>17.72524155103147</v>
      </c>
      <c r="M67" s="3">
        <f t="shared" si="0"/>
        <v>39.216941551031468</v>
      </c>
    </row>
    <row r="68" spans="2:13">
      <c r="B68">
        <v>67</v>
      </c>
      <c r="C68">
        <v>1984</v>
      </c>
      <c r="D68" s="1">
        <v>1984</v>
      </c>
      <c r="G68" s="3">
        <v>23.296099999999999</v>
      </c>
      <c r="J68" s="3">
        <v>13.81482083994965</v>
      </c>
      <c r="M68" s="3">
        <f t="shared" si="0"/>
        <v>37.11092083994965</v>
      </c>
    </row>
    <row r="69" spans="2:13">
      <c r="B69">
        <v>68</v>
      </c>
      <c r="C69">
        <v>1985</v>
      </c>
      <c r="D69" s="1">
        <v>1985</v>
      </c>
      <c r="G69" s="3">
        <v>23.094200000000001</v>
      </c>
      <c r="J69" s="3">
        <v>12.382482281505498</v>
      </c>
      <c r="M69" s="3">
        <f t="shared" si="0"/>
        <v>35.476682281505497</v>
      </c>
    </row>
    <row r="70" spans="2:13">
      <c r="B70">
        <v>69</v>
      </c>
      <c r="C70">
        <v>1986</v>
      </c>
      <c r="D70" s="1">
        <v>1986</v>
      </c>
      <c r="G70" s="3">
        <v>20.722999999999999</v>
      </c>
      <c r="J70" s="3">
        <v>14.141540434652473</v>
      </c>
      <c r="M70" s="3">
        <f t="shared" si="0"/>
        <v>34.864540434652469</v>
      </c>
    </row>
    <row r="71" spans="2:13">
      <c r="B71">
        <v>70</v>
      </c>
      <c r="C71">
        <v>1987</v>
      </c>
      <c r="D71" s="1">
        <v>1987</v>
      </c>
      <c r="G71" s="3">
        <v>25.333200000000001</v>
      </c>
      <c r="J71" s="3">
        <v>14.163319594868394</v>
      </c>
      <c r="M71" s="3">
        <f t="shared" si="0"/>
        <v>39.496519594868396</v>
      </c>
    </row>
    <row r="72" spans="2:13">
      <c r="B72">
        <v>71</v>
      </c>
      <c r="C72">
        <v>1988</v>
      </c>
      <c r="D72" s="1">
        <v>1988</v>
      </c>
      <c r="G72" s="3">
        <v>20.893000000000001</v>
      </c>
      <c r="J72" s="3">
        <v>17.149353629167912</v>
      </c>
      <c r="M72" s="3">
        <f t="shared" si="0"/>
        <v>38.042353629167913</v>
      </c>
    </row>
    <row r="73" spans="2:13">
      <c r="B73">
        <v>72</v>
      </c>
      <c r="C73">
        <v>1989</v>
      </c>
      <c r="D73" s="1">
        <v>1989</v>
      </c>
      <c r="G73" s="3">
        <v>18.804600000000001</v>
      </c>
      <c r="J73" s="3">
        <v>14.042449735061158</v>
      </c>
      <c r="M73" s="3">
        <f t="shared" si="0"/>
        <v>32.847049735061162</v>
      </c>
    </row>
    <row r="74" spans="2:13">
      <c r="B74">
        <v>73</v>
      </c>
      <c r="C74">
        <v>1990</v>
      </c>
      <c r="D74" s="4">
        <v>1990</v>
      </c>
      <c r="E74" s="5"/>
      <c r="F74" s="5"/>
      <c r="G74" s="6">
        <v>20.070499999999999</v>
      </c>
      <c r="H74" s="5"/>
      <c r="I74" s="5"/>
      <c r="J74" s="6">
        <v>15.612575234102145</v>
      </c>
      <c r="K74" s="3">
        <f>30.063-0.7689*G74</f>
        <v>14.630792549999999</v>
      </c>
      <c r="L74" s="3">
        <f>K74-J74</f>
        <v>-0.98178268410214642</v>
      </c>
      <c r="M74" s="3">
        <f t="shared" si="0"/>
        <v>35.683075234102148</v>
      </c>
    </row>
    <row r="75" spans="2:13">
      <c r="B75">
        <v>74</v>
      </c>
      <c r="C75">
        <v>1991</v>
      </c>
      <c r="D75" s="4">
        <v>1991</v>
      </c>
      <c r="E75" s="5"/>
      <c r="F75" s="5"/>
      <c r="G75" s="6">
        <v>21.2728</v>
      </c>
      <c r="H75" s="5"/>
      <c r="I75" s="5"/>
      <c r="J75" s="6">
        <v>16.882810441678803</v>
      </c>
      <c r="K75" s="3">
        <f t="shared" ref="K75:K92" si="1">30.063-0.7689*G75</f>
        <v>13.706344079999997</v>
      </c>
      <c r="L75" s="3">
        <f t="shared" ref="L75:L92" si="2">K75-J75</f>
        <v>-3.1764663616788056</v>
      </c>
      <c r="M75" s="3">
        <f t="shared" si="0"/>
        <v>38.155610441678803</v>
      </c>
    </row>
    <row r="76" spans="2:13">
      <c r="B76">
        <v>75</v>
      </c>
      <c r="C76">
        <v>1992</v>
      </c>
      <c r="D76" s="4">
        <v>1992</v>
      </c>
      <c r="E76" s="5"/>
      <c r="F76" s="5"/>
      <c r="G76" s="6">
        <v>22.8767</v>
      </c>
      <c r="H76" s="5"/>
      <c r="I76" s="5"/>
      <c r="J76" s="6">
        <v>10.13013086423271</v>
      </c>
      <c r="K76" s="3">
        <f t="shared" si="1"/>
        <v>12.473105369999999</v>
      </c>
      <c r="L76" s="3">
        <f t="shared" si="2"/>
        <v>2.3429745057672893</v>
      </c>
      <c r="M76" s="3">
        <f t="shared" si="0"/>
        <v>33.006830864232711</v>
      </c>
    </row>
    <row r="77" spans="2:13">
      <c r="B77">
        <v>76</v>
      </c>
      <c r="C77">
        <v>1993</v>
      </c>
      <c r="D77" s="4">
        <v>1993</v>
      </c>
      <c r="E77" s="5"/>
      <c r="F77" s="5"/>
      <c r="G77" s="6">
        <v>31.588699999999999</v>
      </c>
      <c r="H77" s="5"/>
      <c r="I77" s="5"/>
      <c r="J77" s="6">
        <v>5.2478667350497492</v>
      </c>
      <c r="K77" s="3">
        <f t="shared" si="1"/>
        <v>5.774448569999997</v>
      </c>
      <c r="L77" s="3">
        <f t="shared" si="2"/>
        <v>0.5265818349502478</v>
      </c>
      <c r="M77" s="3">
        <f t="shared" si="0"/>
        <v>36.83656673504975</v>
      </c>
    </row>
    <row r="78" spans="2:13">
      <c r="B78">
        <v>77</v>
      </c>
      <c r="C78">
        <v>1994</v>
      </c>
      <c r="D78" s="4">
        <v>1994</v>
      </c>
      <c r="E78" s="5"/>
      <c r="F78" s="5"/>
      <c r="G78" s="6">
        <v>20.648599999999998</v>
      </c>
      <c r="H78" s="5"/>
      <c r="I78" s="5"/>
      <c r="J78" s="6">
        <v>13.416177704832421</v>
      </c>
      <c r="K78" s="3">
        <f t="shared" si="1"/>
        <v>14.18629146</v>
      </c>
      <c r="L78" s="3">
        <f t="shared" si="2"/>
        <v>0.77011375516757852</v>
      </c>
      <c r="M78" s="3">
        <f t="shared" si="0"/>
        <v>34.064777704832423</v>
      </c>
    </row>
    <row r="79" spans="2:13">
      <c r="B79">
        <v>78</v>
      </c>
      <c r="C79">
        <v>1995</v>
      </c>
      <c r="D79" s="4">
        <v>1995</v>
      </c>
      <c r="E79" s="5"/>
      <c r="F79" s="5"/>
      <c r="G79" s="6">
        <v>22.084399999999999</v>
      </c>
      <c r="H79" s="5"/>
      <c r="I79" s="5"/>
      <c r="J79" s="6">
        <v>15.721421374503763</v>
      </c>
      <c r="K79" s="3">
        <f t="shared" si="1"/>
        <v>13.082304839999999</v>
      </c>
      <c r="L79" s="3">
        <f t="shared" si="2"/>
        <v>-2.6391165345037635</v>
      </c>
      <c r="M79" s="3">
        <f t="shared" si="0"/>
        <v>37.805821374503765</v>
      </c>
    </row>
    <row r="80" spans="2:13">
      <c r="B80">
        <v>79</v>
      </c>
      <c r="C80">
        <v>1996</v>
      </c>
      <c r="D80" s="4">
        <v>1996</v>
      </c>
      <c r="E80" s="5"/>
      <c r="F80" s="5"/>
      <c r="G80" s="6">
        <v>27.089099999999998</v>
      </c>
      <c r="H80" s="5"/>
      <c r="I80" s="5"/>
      <c r="J80" s="6">
        <v>9.4147840929734397</v>
      </c>
      <c r="K80" s="3">
        <f t="shared" si="1"/>
        <v>9.23419101</v>
      </c>
      <c r="L80" s="3">
        <f t="shared" si="2"/>
        <v>-0.18059308297343968</v>
      </c>
      <c r="M80" s="3">
        <f t="shared" si="0"/>
        <v>36.503884092973436</v>
      </c>
    </row>
    <row r="81" spans="2:13">
      <c r="B81">
        <v>80</v>
      </c>
      <c r="C81">
        <v>1997</v>
      </c>
      <c r="D81" s="4">
        <v>1997</v>
      </c>
      <c r="E81" s="5"/>
      <c r="F81" s="5"/>
      <c r="G81" s="6">
        <v>20.7422</v>
      </c>
      <c r="H81" s="5"/>
      <c r="I81" s="5"/>
      <c r="J81" s="6">
        <v>14.842026625835656</v>
      </c>
      <c r="K81" s="3">
        <f t="shared" si="1"/>
        <v>14.114322419999999</v>
      </c>
      <c r="L81" s="3">
        <f t="shared" si="2"/>
        <v>-0.72770420583565709</v>
      </c>
      <c r="M81" s="3">
        <f t="shared" si="0"/>
        <v>35.584226625835655</v>
      </c>
    </row>
    <row r="82" spans="2:13">
      <c r="B82">
        <v>81</v>
      </c>
      <c r="C82">
        <v>1998</v>
      </c>
      <c r="D82" s="4">
        <v>1998</v>
      </c>
      <c r="E82" s="5"/>
      <c r="F82" s="5"/>
      <c r="G82" s="6">
        <v>19.3794</v>
      </c>
      <c r="H82" s="5"/>
      <c r="I82" s="5"/>
      <c r="J82" s="6">
        <v>13.607103907581491</v>
      </c>
      <c r="K82" s="3">
        <f t="shared" si="1"/>
        <v>15.162179339999998</v>
      </c>
      <c r="L82" s="3">
        <f t="shared" si="2"/>
        <v>1.5550754324185068</v>
      </c>
      <c r="M82" s="3">
        <f t="shared" si="0"/>
        <v>32.986503907581493</v>
      </c>
    </row>
    <row r="83" spans="2:13">
      <c r="B83">
        <v>82</v>
      </c>
      <c r="C83">
        <v>1999</v>
      </c>
      <c r="D83" s="4">
        <v>1999</v>
      </c>
      <c r="E83" s="5"/>
      <c r="F83" s="5"/>
      <c r="G83" s="6">
        <v>23.127500000000001</v>
      </c>
      <c r="H83" s="5"/>
      <c r="I83" s="5"/>
      <c r="J83" s="6">
        <v>9.9235866373837691</v>
      </c>
      <c r="K83" s="3">
        <f t="shared" si="1"/>
        <v>12.280265249999996</v>
      </c>
      <c r="L83" s="3">
        <f t="shared" si="2"/>
        <v>2.3566786126162267</v>
      </c>
      <c r="M83" s="3">
        <f t="shared" si="0"/>
        <v>33.051086637383769</v>
      </c>
    </row>
    <row r="84" spans="2:13">
      <c r="B84">
        <v>83</v>
      </c>
      <c r="C84">
        <v>2000</v>
      </c>
      <c r="D84" s="4">
        <v>2000</v>
      </c>
      <c r="E84" s="5"/>
      <c r="F84" s="5"/>
      <c r="G84" s="6">
        <v>19.468299999999999</v>
      </c>
      <c r="H84" s="5"/>
      <c r="I84" s="5"/>
      <c r="J84" s="6">
        <v>18.148989179053025</v>
      </c>
      <c r="K84" s="3">
        <f t="shared" si="1"/>
        <v>15.093824129999998</v>
      </c>
      <c r="L84" s="3">
        <f t="shared" si="2"/>
        <v>-3.0551650490530271</v>
      </c>
      <c r="M84" s="3">
        <f t="shared" si="0"/>
        <v>37.617289179053024</v>
      </c>
    </row>
    <row r="85" spans="2:13">
      <c r="B85">
        <v>1</v>
      </c>
      <c r="C85">
        <v>2001</v>
      </c>
      <c r="D85" s="4">
        <v>2001</v>
      </c>
      <c r="E85" s="5"/>
      <c r="F85" s="5"/>
      <c r="G85" s="6">
        <v>21.7974</v>
      </c>
      <c r="H85" s="5"/>
      <c r="I85" s="5"/>
      <c r="J85" s="6">
        <v>13.519255893714314</v>
      </c>
      <c r="K85" s="3">
        <f t="shared" si="1"/>
        <v>13.302979139999998</v>
      </c>
      <c r="L85" s="3">
        <f t="shared" si="2"/>
        <v>-0.21627675371431643</v>
      </c>
      <c r="M85" s="3">
        <f t="shared" si="0"/>
        <v>35.316655893714312</v>
      </c>
    </row>
    <row r="86" spans="2:13">
      <c r="B86">
        <v>2</v>
      </c>
      <c r="C86">
        <v>2002</v>
      </c>
      <c r="D86" s="4">
        <v>2002</v>
      </c>
      <c r="E86" s="5"/>
      <c r="F86" s="5"/>
      <c r="G86" s="6">
        <v>12.951599999999999</v>
      </c>
      <c r="H86" s="5"/>
      <c r="I86" s="5"/>
      <c r="J86" s="6">
        <v>18.837412694597127</v>
      </c>
      <c r="K86" s="3">
        <f t="shared" si="1"/>
        <v>20.104514760000001</v>
      </c>
      <c r="L86" s="3">
        <f t="shared" si="2"/>
        <v>1.2671020654028737</v>
      </c>
      <c r="M86" s="3">
        <f t="shared" si="0"/>
        <v>31.789012694597126</v>
      </c>
    </row>
    <row r="87" spans="2:13">
      <c r="B87">
        <v>3</v>
      </c>
      <c r="C87">
        <v>2003</v>
      </c>
      <c r="D87" s="4">
        <v>2003</v>
      </c>
      <c r="E87" s="5"/>
      <c r="F87" s="5"/>
      <c r="G87" s="6">
        <v>18.672000000000001</v>
      </c>
      <c r="H87" s="5"/>
      <c r="I87" s="5"/>
      <c r="J87" s="6">
        <v>15.751670875137426</v>
      </c>
      <c r="K87" s="3">
        <f t="shared" si="1"/>
        <v>15.706099199999997</v>
      </c>
      <c r="L87" s="3">
        <f t="shared" si="2"/>
        <v>-4.5571675137429324E-2</v>
      </c>
      <c r="M87" s="3">
        <f t="shared" si="0"/>
        <v>34.423670875137425</v>
      </c>
    </row>
    <row r="88" spans="2:13">
      <c r="B88">
        <v>4</v>
      </c>
      <c r="C88">
        <v>2004</v>
      </c>
      <c r="D88" s="4">
        <v>2004</v>
      </c>
      <c r="E88" s="5"/>
      <c r="F88" s="5"/>
      <c r="G88" s="6">
        <v>23.293199999999999</v>
      </c>
      <c r="H88" s="5"/>
      <c r="I88" s="5"/>
      <c r="J88" s="6">
        <v>13.305466290787756</v>
      </c>
      <c r="K88" s="3">
        <f t="shared" si="1"/>
        <v>12.152858519999999</v>
      </c>
      <c r="L88" s="3">
        <f t="shared" si="2"/>
        <v>-1.1526077707877569</v>
      </c>
      <c r="M88" s="3">
        <f t="shared" si="0"/>
        <v>36.598666290787754</v>
      </c>
    </row>
    <row r="89" spans="2:13">
      <c r="B89">
        <v>5</v>
      </c>
      <c r="C89">
        <v>2005</v>
      </c>
      <c r="D89" s="4">
        <v>2005</v>
      </c>
      <c r="E89" s="5"/>
      <c r="F89" s="5"/>
      <c r="G89" s="6">
        <v>21.295400000000001</v>
      </c>
      <c r="H89" s="5"/>
      <c r="I89" s="5"/>
      <c r="J89" s="6">
        <v>11.621736823096306</v>
      </c>
      <c r="K89" s="3">
        <f t="shared" si="1"/>
        <v>13.688966939999997</v>
      </c>
      <c r="L89" s="3">
        <f t="shared" si="2"/>
        <v>2.0672301169036906</v>
      </c>
      <c r="M89" s="3">
        <f>G89+J89</f>
        <v>32.917136823096307</v>
      </c>
    </row>
    <row r="90" spans="2:13">
      <c r="B90">
        <v>6</v>
      </c>
      <c r="C90">
        <v>2006</v>
      </c>
      <c r="D90" s="4">
        <v>2006</v>
      </c>
      <c r="E90" s="5"/>
      <c r="F90" s="5"/>
      <c r="G90" s="6">
        <v>22.069099999999999</v>
      </c>
      <c r="H90" s="5"/>
      <c r="I90" s="5"/>
      <c r="J90" s="6">
        <v>11.359544303400252</v>
      </c>
      <c r="K90" s="3">
        <f t="shared" si="1"/>
        <v>13.094069009999998</v>
      </c>
      <c r="L90" s="3">
        <f t="shared" si="2"/>
        <v>1.7345247065997462</v>
      </c>
      <c r="M90" s="3">
        <f>G90+J90</f>
        <v>33.428644303400247</v>
      </c>
    </row>
    <row r="91" spans="2:13">
      <c r="B91">
        <v>7</v>
      </c>
      <c r="C91">
        <v>2007</v>
      </c>
      <c r="D91" s="4">
        <v>2007</v>
      </c>
      <c r="E91" s="5"/>
      <c r="F91" s="5"/>
      <c r="G91" s="6">
        <v>27.3354</v>
      </c>
      <c r="H91" s="5"/>
      <c r="I91" s="5"/>
      <c r="J91" s="6">
        <v>9.4411134719999534</v>
      </c>
      <c r="K91" s="3">
        <f t="shared" si="1"/>
        <v>9.0448109399999979</v>
      </c>
      <c r="L91" s="3">
        <f t="shared" si="2"/>
        <v>-0.39630253199995558</v>
      </c>
      <c r="M91" s="3">
        <f>G91+J91</f>
        <v>36.776513471999955</v>
      </c>
    </row>
    <row r="92" spans="2:13">
      <c r="B92">
        <v>1</v>
      </c>
      <c r="C92">
        <v>2008</v>
      </c>
      <c r="D92" s="4">
        <v>2008</v>
      </c>
      <c r="E92" s="5"/>
      <c r="F92" s="5"/>
      <c r="G92" s="6">
        <v>26.038599999999999</v>
      </c>
      <c r="H92" s="5"/>
      <c r="I92" s="5"/>
      <c r="J92" s="6">
        <v>10.074692528878908</v>
      </c>
      <c r="K92" s="3">
        <f t="shared" si="1"/>
        <v>10.04192046</v>
      </c>
      <c r="L92" s="3">
        <f t="shared" si="2"/>
        <v>-3.277206887890749E-2</v>
      </c>
      <c r="M92" s="3">
        <f>G92+J92</f>
        <v>36.113292528878908</v>
      </c>
    </row>
    <row r="94" spans="2:13">
      <c r="I94" t="s">
        <v>10</v>
      </c>
      <c r="L94" s="3">
        <f>AVERAGE(L74:L92)</f>
        <v>8.3801637689234472E-4</v>
      </c>
      <c r="M94" s="3">
        <f>AVERAGE(M74:M92)</f>
        <v>35.192592930465203</v>
      </c>
    </row>
    <row r="95" spans="2:13">
      <c r="I95" t="s">
        <v>11</v>
      </c>
      <c r="L95" s="3">
        <f>STDEV(L74:L92)</f>
        <v>1.7105895161014655</v>
      </c>
      <c r="M95" s="3">
        <f>STDEV(M74:M92)</f>
        <v>1.9382095620994848</v>
      </c>
    </row>
    <row r="96" spans="2:13">
      <c r="D96" s="1" t="s">
        <v>2</v>
      </c>
    </row>
    <row r="97" spans="3:4">
      <c r="C97">
        <v>2003</v>
      </c>
      <c r="D97">
        <v>2003</v>
      </c>
    </row>
    <row r="98" spans="3:4">
      <c r="C98">
        <v>2004</v>
      </c>
      <c r="D98">
        <v>2004</v>
      </c>
    </row>
    <row r="99" spans="3:4">
      <c r="C99">
        <v>2005</v>
      </c>
      <c r="D99">
        <v>2005</v>
      </c>
    </row>
    <row r="100" spans="3:4">
      <c r="C100">
        <v>2006</v>
      </c>
      <c r="D100">
        <v>2006</v>
      </c>
    </row>
    <row r="101" spans="3:4">
      <c r="C101">
        <v>2007</v>
      </c>
      <c r="D101">
        <v>2007</v>
      </c>
    </row>
    <row r="102" spans="3:4">
      <c r="C102">
        <v>2008</v>
      </c>
      <c r="D102">
        <v>2008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3"/>
  <sheetViews>
    <sheetView tabSelected="1" topLeftCell="A49" zoomScale="75" zoomScaleNormal="75" workbookViewId="0">
      <selection activeCell="O82" sqref="O82"/>
    </sheetView>
  </sheetViews>
  <sheetFormatPr defaultRowHeight="15"/>
  <cols>
    <col min="2" max="2" width="3.85546875" bestFit="1" customWidth="1"/>
    <col min="3" max="3" width="22.28515625" bestFit="1" customWidth="1"/>
    <col min="4" max="4" width="5.85546875" bestFit="1" customWidth="1"/>
    <col min="5" max="5" width="15.7109375" bestFit="1" customWidth="1"/>
    <col min="6" max="6" width="11.85546875" bestFit="1" customWidth="1"/>
    <col min="7" max="7" width="14.5703125" bestFit="1" customWidth="1"/>
    <col min="8" max="8" width="14.140625" bestFit="1" customWidth="1"/>
    <col min="9" max="9" width="14.5703125" bestFit="1" customWidth="1"/>
    <col min="10" max="10" width="13.42578125" bestFit="1" customWidth="1"/>
    <col min="11" max="11" width="12.28515625" bestFit="1" customWidth="1"/>
    <col min="12" max="12" width="11.42578125" bestFit="1" customWidth="1"/>
    <col min="13" max="13" width="11.5703125" bestFit="1" customWidth="1"/>
    <col min="14" max="14" width="11.42578125" customWidth="1"/>
    <col min="16" max="16" width="15.5703125" bestFit="1" customWidth="1"/>
  </cols>
  <sheetData>
    <row r="1" spans="2:10">
      <c r="B1" t="s">
        <v>0</v>
      </c>
      <c r="C1" t="s">
        <v>1</v>
      </c>
      <c r="D1" s="23" t="s">
        <v>2</v>
      </c>
      <c r="E1" s="24" t="s">
        <v>12</v>
      </c>
      <c r="F1" s="21" t="s">
        <v>21</v>
      </c>
      <c r="G1" s="25" t="s">
        <v>13</v>
      </c>
      <c r="H1" s="26" t="s">
        <v>14</v>
      </c>
      <c r="I1" s="27"/>
      <c r="J1" s="27" t="s">
        <v>15</v>
      </c>
    </row>
    <row r="2" spans="2:10" s="13" customFormat="1">
      <c r="B2" s="16">
        <v>43</v>
      </c>
      <c r="C2" s="16">
        <v>1960</v>
      </c>
      <c r="D2" s="16">
        <v>1960</v>
      </c>
      <c r="E2" s="17">
        <v>139564.70000000001</v>
      </c>
      <c r="F2" s="22">
        <v>143267.06</v>
      </c>
      <c r="G2" s="18">
        <v>20.779</v>
      </c>
      <c r="H2" s="20">
        <f>12*E2/F2</f>
        <v>11.689891591270179</v>
      </c>
      <c r="I2" s="7"/>
      <c r="J2" s="8">
        <f>H2+G2</f>
        <v>32.468891591270179</v>
      </c>
    </row>
    <row r="3" spans="2:10" s="13" customFormat="1">
      <c r="B3" s="16">
        <v>44</v>
      </c>
      <c r="C3" s="16">
        <v>1961</v>
      </c>
      <c r="D3" s="16">
        <v>1961</v>
      </c>
      <c r="E3" s="17">
        <v>110294.8</v>
      </c>
      <c r="F3" s="22">
        <v>129918.39</v>
      </c>
      <c r="G3" s="18">
        <v>20.673999999999999</v>
      </c>
      <c r="H3" s="20">
        <f>12*E3/F3</f>
        <v>10.187453831593819</v>
      </c>
      <c r="I3" s="7"/>
      <c r="J3" s="8">
        <f>H3+G3</f>
        <v>30.86145383159382</v>
      </c>
    </row>
    <row r="4" spans="2:10" s="13" customFormat="1">
      <c r="B4" s="16">
        <v>45</v>
      </c>
      <c r="C4" s="16">
        <v>1962</v>
      </c>
      <c r="D4" s="16">
        <v>1962</v>
      </c>
      <c r="E4" s="17">
        <v>66918.100000000006</v>
      </c>
      <c r="F4" s="22">
        <v>126412.95</v>
      </c>
      <c r="G4" s="18">
        <v>27.193999999999999</v>
      </c>
      <c r="H4" s="20">
        <f>12*E4/F4</f>
        <v>6.352333364580133</v>
      </c>
      <c r="I4" s="7"/>
      <c r="J4" s="8">
        <f>H4+G4</f>
        <v>33.546333364580136</v>
      </c>
    </row>
    <row r="5" spans="2:10" s="13" customFormat="1">
      <c r="B5" s="16">
        <v>46</v>
      </c>
      <c r="C5" s="16">
        <v>1963</v>
      </c>
      <c r="D5" s="16">
        <v>1963</v>
      </c>
      <c r="E5" s="17">
        <v>157593</v>
      </c>
      <c r="F5" s="22">
        <v>134649.62</v>
      </c>
      <c r="G5" s="18">
        <v>19.72</v>
      </c>
      <c r="H5" s="20">
        <f>12*E5/F5</f>
        <v>14.044718432922425</v>
      </c>
      <c r="I5" s="7"/>
      <c r="J5" s="8">
        <f>H5+G5</f>
        <v>33.764718432922422</v>
      </c>
    </row>
    <row r="6" spans="2:10" s="13" customFormat="1">
      <c r="B6" s="16">
        <v>47</v>
      </c>
      <c r="C6" s="16">
        <v>1964</v>
      </c>
      <c r="D6" s="16">
        <v>1964</v>
      </c>
      <c r="E6" s="17">
        <v>176702.1</v>
      </c>
      <c r="F6" s="22">
        <v>123448</v>
      </c>
      <c r="G6" s="18">
        <v>16.515999999999998</v>
      </c>
      <c r="H6" s="20">
        <f>12*E6/F6</f>
        <v>17.176667098697429</v>
      </c>
      <c r="I6" s="7"/>
      <c r="J6" s="8">
        <f>H6+G6</f>
        <v>33.692667098697427</v>
      </c>
    </row>
    <row r="7" spans="2:10" s="13" customFormat="1">
      <c r="B7" s="16">
        <v>48</v>
      </c>
      <c r="C7" s="16">
        <v>1965</v>
      </c>
      <c r="D7" s="16">
        <v>1965</v>
      </c>
      <c r="E7" s="17">
        <v>147994.1</v>
      </c>
      <c r="F7" s="22">
        <v>137751.34</v>
      </c>
      <c r="G7" s="18">
        <v>29.581</v>
      </c>
      <c r="H7" s="20">
        <f>12*E7/F7</f>
        <v>12.892282572351021</v>
      </c>
      <c r="I7" s="7"/>
      <c r="J7" s="8">
        <f>H7+G7</f>
        <v>42.473282572351025</v>
      </c>
    </row>
    <row r="8" spans="2:10" s="13" customFormat="1">
      <c r="B8" s="16">
        <v>49</v>
      </c>
      <c r="C8" s="16">
        <v>1966</v>
      </c>
      <c r="D8" s="16">
        <v>1966</v>
      </c>
      <c r="E8" s="17">
        <v>191991.2</v>
      </c>
      <c r="F8" s="22">
        <v>155740.22</v>
      </c>
      <c r="G8" s="18">
        <v>18.885000000000002</v>
      </c>
      <c r="H8" s="20">
        <f>12*E8/F8</f>
        <v>14.793188297794881</v>
      </c>
      <c r="I8" s="7"/>
      <c r="J8" s="8">
        <f>H8+G8</f>
        <v>33.678188297794883</v>
      </c>
    </row>
    <row r="9" spans="2:10" s="13" customFormat="1">
      <c r="B9" s="16">
        <v>50</v>
      </c>
      <c r="C9" s="16">
        <v>1967</v>
      </c>
      <c r="D9" s="16">
        <v>1967</v>
      </c>
      <c r="E9" s="17">
        <v>237821.6</v>
      </c>
      <c r="F9" s="22">
        <v>201418.56</v>
      </c>
      <c r="G9" s="18">
        <v>21.425000000000001</v>
      </c>
      <c r="H9" s="20">
        <f>12*E9/F9</f>
        <v>14.16879953863239</v>
      </c>
      <c r="I9" s="7"/>
      <c r="J9" s="8">
        <f>H9+G9</f>
        <v>35.593799538632389</v>
      </c>
    </row>
    <row r="10" spans="2:10" s="13" customFormat="1">
      <c r="B10" s="16">
        <v>51</v>
      </c>
      <c r="C10" s="16">
        <v>1968</v>
      </c>
      <c r="D10" s="16">
        <v>1968</v>
      </c>
      <c r="E10" s="17">
        <v>359773</v>
      </c>
      <c r="F10" s="22">
        <v>224132.23</v>
      </c>
      <c r="G10" s="18">
        <v>18.091000000000001</v>
      </c>
      <c r="H10" s="20">
        <f>12*E10/F10</f>
        <v>19.262182864106602</v>
      </c>
      <c r="I10" s="7"/>
      <c r="J10" s="8">
        <f>H10+G10</f>
        <v>37.3531828641066</v>
      </c>
    </row>
    <row r="11" spans="2:10" s="13" customFormat="1">
      <c r="B11" s="16">
        <v>52</v>
      </c>
      <c r="C11" s="16">
        <v>1969</v>
      </c>
      <c r="D11" s="16">
        <v>1969</v>
      </c>
      <c r="E11" s="17">
        <v>372635.6</v>
      </c>
      <c r="F11" s="22">
        <v>238361.38</v>
      </c>
      <c r="G11" s="18">
        <v>24.126000000000001</v>
      </c>
      <c r="H11" s="20">
        <f>12*E11/F11</f>
        <v>18.759864538458366</v>
      </c>
      <c r="I11" s="7"/>
      <c r="J11" s="8">
        <f>H11+G11</f>
        <v>42.885864538458364</v>
      </c>
    </row>
    <row r="12" spans="2:10" s="13" customFormat="1">
      <c r="B12" s="16">
        <v>53</v>
      </c>
      <c r="C12" s="16">
        <v>1970</v>
      </c>
      <c r="D12" s="16">
        <v>1970</v>
      </c>
      <c r="E12" s="17">
        <v>556450.9</v>
      </c>
      <c r="F12" s="22">
        <v>278376.25</v>
      </c>
      <c r="G12" s="18">
        <v>15.885999999999999</v>
      </c>
      <c r="H12" s="20">
        <f>12*E12/F12</f>
        <v>23.986998890889581</v>
      </c>
      <c r="I12" s="7"/>
      <c r="J12" s="8">
        <f>H12+G12</f>
        <v>39.872998890889576</v>
      </c>
    </row>
    <row r="13" spans="2:10" s="13" customFormat="1">
      <c r="B13" s="16">
        <v>54</v>
      </c>
      <c r="C13" s="16">
        <v>1971</v>
      </c>
      <c r="D13" s="16">
        <v>1971</v>
      </c>
      <c r="E13" s="17">
        <v>553738.19999999995</v>
      </c>
      <c r="F13" s="22">
        <v>342348.88</v>
      </c>
      <c r="G13" s="18">
        <v>23.832000000000001</v>
      </c>
      <c r="H13" s="20">
        <f>12*E13/F13</f>
        <v>19.409610453523317</v>
      </c>
      <c r="I13" s="7"/>
      <c r="J13" s="8">
        <f>H13+G13</f>
        <v>43.241610453523322</v>
      </c>
    </row>
    <row r="14" spans="2:10" s="13" customFormat="1">
      <c r="B14" s="16">
        <v>55</v>
      </c>
      <c r="C14" s="16">
        <v>1972</v>
      </c>
      <c r="D14" s="16">
        <v>1972</v>
      </c>
      <c r="E14" s="17">
        <v>511952.4</v>
      </c>
      <c r="F14" s="22">
        <v>348953.34</v>
      </c>
      <c r="G14" s="18">
        <v>20.934999999999999</v>
      </c>
      <c r="H14" s="20">
        <f>12*E14/F14</f>
        <v>17.605301614250205</v>
      </c>
      <c r="I14" s="7"/>
      <c r="J14" s="8">
        <f>H14+G14</f>
        <v>38.540301614250204</v>
      </c>
    </row>
    <row r="15" spans="2:10" s="13" customFormat="1">
      <c r="B15" s="16">
        <v>56</v>
      </c>
      <c r="C15" s="16">
        <v>1973</v>
      </c>
      <c r="D15" s="16">
        <v>1973</v>
      </c>
      <c r="E15" s="17">
        <v>560081</v>
      </c>
      <c r="F15" s="22">
        <v>403130.19</v>
      </c>
      <c r="G15" s="18">
        <v>27.234999999999999</v>
      </c>
      <c r="H15" s="20">
        <f>12*E15/F15</f>
        <v>16.671963962808142</v>
      </c>
      <c r="I15" s="7"/>
      <c r="J15" s="8">
        <f>H15+G15</f>
        <v>43.906963962808142</v>
      </c>
    </row>
    <row r="16" spans="2:10" s="13" customFormat="1">
      <c r="B16" s="16">
        <v>57</v>
      </c>
      <c r="C16" s="16">
        <v>1974</v>
      </c>
      <c r="D16" s="16">
        <v>1974</v>
      </c>
      <c r="E16" s="17">
        <v>782814.8</v>
      </c>
      <c r="F16" s="22">
        <v>455147.47</v>
      </c>
      <c r="G16" s="18">
        <v>15.547000000000001</v>
      </c>
      <c r="H16" s="20">
        <f>12*E16/F16</f>
        <v>20.6389757587799</v>
      </c>
      <c r="I16" s="7"/>
      <c r="J16" s="8">
        <f>H16+G16</f>
        <v>36.185975758779904</v>
      </c>
    </row>
    <row r="17" spans="2:10" s="13" customFormat="1">
      <c r="B17" s="16">
        <v>58</v>
      </c>
      <c r="C17" s="16">
        <v>1975</v>
      </c>
      <c r="D17" s="16">
        <v>1975</v>
      </c>
      <c r="E17" s="17">
        <v>841866.2</v>
      </c>
      <c r="F17" s="22">
        <v>540122.62</v>
      </c>
      <c r="G17" s="18">
        <v>21.488</v>
      </c>
      <c r="H17" s="20">
        <f>12*E17/F17</f>
        <v>18.703890609136124</v>
      </c>
      <c r="I17" s="7"/>
      <c r="J17" s="8">
        <f>H17+G17</f>
        <v>40.191890609136124</v>
      </c>
    </row>
    <row r="18" spans="2:10" s="13" customFormat="1">
      <c r="B18" s="16">
        <v>59</v>
      </c>
      <c r="C18" s="16">
        <v>1976</v>
      </c>
      <c r="D18" s="16">
        <v>1976</v>
      </c>
      <c r="E18" s="17">
        <v>1092910.5</v>
      </c>
      <c r="F18" s="22">
        <v>578303.81000000006</v>
      </c>
      <c r="G18" s="18">
        <v>16.268999999999998</v>
      </c>
      <c r="H18" s="20">
        <f>12*E18/F18</f>
        <v>22.678263177965228</v>
      </c>
      <c r="I18" s="7"/>
      <c r="J18" s="8">
        <f>H18+G18</f>
        <v>38.947263177965226</v>
      </c>
    </row>
    <row r="19" spans="2:10" s="13" customFormat="1">
      <c r="B19" s="16">
        <v>60</v>
      </c>
      <c r="C19" s="16">
        <v>1977</v>
      </c>
      <c r="D19" s="16">
        <v>1977</v>
      </c>
      <c r="E19" s="17">
        <v>878065</v>
      </c>
      <c r="F19" s="22">
        <v>692329.06</v>
      </c>
      <c r="G19" s="18">
        <v>24.385999999999999</v>
      </c>
      <c r="H19" s="20">
        <f>12*E19/F19</f>
        <v>15.21932359736568</v>
      </c>
      <c r="I19" s="7"/>
      <c r="J19" s="8">
        <f>H19+G19</f>
        <v>39.605323597365683</v>
      </c>
    </row>
    <row r="20" spans="2:10" s="13" customFormat="1">
      <c r="B20" s="16">
        <v>61</v>
      </c>
      <c r="C20" s="16">
        <v>1978</v>
      </c>
      <c r="D20" s="16">
        <v>1978</v>
      </c>
      <c r="E20" s="17">
        <v>1176738.5</v>
      </c>
      <c r="F20" s="22">
        <v>731830.75</v>
      </c>
      <c r="G20" s="18">
        <v>17.454999999999998</v>
      </c>
      <c r="H20" s="20">
        <f>12*E20/F20</f>
        <v>19.295256451030514</v>
      </c>
      <c r="I20" s="7"/>
      <c r="J20" s="8">
        <f>H20+G20</f>
        <v>36.750256451030509</v>
      </c>
    </row>
    <row r="21" spans="2:10" s="13" customFormat="1">
      <c r="B21" s="16">
        <v>62</v>
      </c>
      <c r="C21" s="16">
        <v>1979</v>
      </c>
      <c r="D21" s="16">
        <v>1979</v>
      </c>
      <c r="E21" s="17">
        <v>821599.9</v>
      </c>
      <c r="F21" s="22">
        <v>782024.31</v>
      </c>
      <c r="G21" s="18">
        <v>24.13</v>
      </c>
      <c r="H21" s="20">
        <f>12*E21/F21</f>
        <v>12.607279177804587</v>
      </c>
      <c r="I21" s="7"/>
      <c r="J21" s="8">
        <f>H21+G21</f>
        <v>36.737279177804588</v>
      </c>
    </row>
    <row r="22" spans="2:10">
      <c r="B22">
        <v>1</v>
      </c>
      <c r="C22">
        <v>1980</v>
      </c>
      <c r="D22">
        <v>1980</v>
      </c>
      <c r="E22">
        <v>1051146.8999999999</v>
      </c>
      <c r="F22" s="22">
        <v>836556.44</v>
      </c>
      <c r="G22">
        <v>18.399999999999999</v>
      </c>
      <c r="H22" s="20">
        <f>12*E22/F22</f>
        <v>15.078196995291794</v>
      </c>
      <c r="I22" s="3"/>
      <c r="J22" s="8">
        <f>H22+G22</f>
        <v>33.478196995291796</v>
      </c>
    </row>
    <row r="23" spans="2:10">
      <c r="B23">
        <v>2</v>
      </c>
      <c r="C23">
        <v>1981</v>
      </c>
      <c r="D23">
        <v>1981</v>
      </c>
      <c r="E23">
        <v>765494.2</v>
      </c>
      <c r="F23" s="22">
        <v>833904.75</v>
      </c>
      <c r="G23">
        <v>26.122</v>
      </c>
      <c r="H23" s="20">
        <f>12*E23/F23</f>
        <v>11.015563108376584</v>
      </c>
      <c r="I23" s="3"/>
      <c r="J23" s="8">
        <f>H23+G23</f>
        <v>37.137563108376582</v>
      </c>
    </row>
    <row r="24" spans="2:10">
      <c r="B24">
        <v>3</v>
      </c>
      <c r="C24">
        <v>1982</v>
      </c>
      <c r="D24">
        <v>1982</v>
      </c>
      <c r="E24">
        <v>714267.7</v>
      </c>
      <c r="F24" s="22">
        <v>813466.12</v>
      </c>
      <c r="G24">
        <v>24.741</v>
      </c>
      <c r="H24" s="20">
        <f>12*E24/F24</f>
        <v>10.536655663053304</v>
      </c>
      <c r="I24" s="3"/>
      <c r="J24" s="8">
        <f>H24+G24</f>
        <v>35.277655663053302</v>
      </c>
    </row>
    <row r="25" spans="2:10">
      <c r="B25">
        <v>4</v>
      </c>
      <c r="C25">
        <v>1983</v>
      </c>
      <c r="D25">
        <v>1983</v>
      </c>
      <c r="E25">
        <v>819939.6</v>
      </c>
      <c r="F25" s="22">
        <v>561449.31000000006</v>
      </c>
      <c r="G25">
        <v>20.629000000000001</v>
      </c>
      <c r="H25" s="20">
        <f>12*E25/F25</f>
        <v>17.524779218269941</v>
      </c>
      <c r="I25" s="3"/>
      <c r="J25" s="8">
        <f>H25+G25</f>
        <v>38.153779218269946</v>
      </c>
    </row>
    <row r="26" spans="2:10">
      <c r="B26">
        <v>5</v>
      </c>
      <c r="C26">
        <v>1984</v>
      </c>
      <c r="D26">
        <v>1984</v>
      </c>
      <c r="E26">
        <v>1033900.9</v>
      </c>
      <c r="F26" s="22">
        <v>875897.88</v>
      </c>
      <c r="G26">
        <v>22.785</v>
      </c>
      <c r="H26" s="20">
        <f>12*E26/F26</f>
        <v>14.164677279502035</v>
      </c>
      <c r="I26" s="3"/>
      <c r="J26" s="8">
        <f>H26+G26</f>
        <v>36.949677279502033</v>
      </c>
    </row>
    <row r="27" spans="2:10">
      <c r="B27">
        <v>6</v>
      </c>
      <c r="C27">
        <v>1985</v>
      </c>
      <c r="D27">
        <v>1985</v>
      </c>
      <c r="E27">
        <v>971050.6</v>
      </c>
      <c r="F27" s="22">
        <v>896028.06</v>
      </c>
      <c r="G27">
        <v>22.178000000000001</v>
      </c>
      <c r="H27" s="20">
        <f>12*E27/F27</f>
        <v>13.00473469547371</v>
      </c>
      <c r="I27" s="3"/>
      <c r="J27" s="8">
        <f>H27+G27</f>
        <v>35.182734695473712</v>
      </c>
    </row>
    <row r="28" spans="2:10">
      <c r="B28">
        <v>7</v>
      </c>
      <c r="C28">
        <v>1986</v>
      </c>
      <c r="D28">
        <v>1986</v>
      </c>
      <c r="E28">
        <v>965801</v>
      </c>
      <c r="F28" s="22">
        <v>790054.44</v>
      </c>
      <c r="G28">
        <v>19.838000000000001</v>
      </c>
      <c r="H28" s="20">
        <f>12*E28/F28</f>
        <v>14.669384049028318</v>
      </c>
      <c r="I28" s="3"/>
      <c r="J28" s="8">
        <f>H28+G28</f>
        <v>34.507384049028317</v>
      </c>
    </row>
    <row r="29" spans="2:10">
      <c r="B29">
        <v>8</v>
      </c>
      <c r="C29">
        <v>1987</v>
      </c>
      <c r="D29">
        <v>1987</v>
      </c>
      <c r="E29">
        <v>879491</v>
      </c>
      <c r="F29" s="22">
        <v>751520.62</v>
      </c>
      <c r="G29">
        <v>24.359000000000002</v>
      </c>
      <c r="H29" s="20">
        <f>12*E29/F29</f>
        <v>14.043383134317725</v>
      </c>
      <c r="I29" s="3"/>
      <c r="J29" s="8">
        <f>H29+G29</f>
        <v>38.402383134317731</v>
      </c>
    </row>
    <row r="30" spans="2:10">
      <c r="B30">
        <v>9</v>
      </c>
      <c r="C30">
        <v>1988</v>
      </c>
      <c r="D30">
        <v>1988</v>
      </c>
      <c r="E30">
        <v>1071052.6000000001</v>
      </c>
      <c r="F30" s="22">
        <v>773431.69</v>
      </c>
      <c r="G30">
        <v>20.795000000000002</v>
      </c>
      <c r="H30" s="20">
        <f>12*E30/F30</f>
        <v>16.617668200277652</v>
      </c>
      <c r="I30" s="3"/>
      <c r="J30" s="8">
        <f>H30+G30</f>
        <v>37.41266820027765</v>
      </c>
    </row>
    <row r="31" spans="2:10">
      <c r="B31">
        <v>10</v>
      </c>
      <c r="C31">
        <v>1989</v>
      </c>
      <c r="D31">
        <v>1989</v>
      </c>
      <c r="E31">
        <v>1041025.3</v>
      </c>
      <c r="F31" s="22">
        <v>867165.44</v>
      </c>
      <c r="G31">
        <v>18.315999999999999</v>
      </c>
      <c r="H31" s="20">
        <f>12*E31/F31</f>
        <v>14.40590575196355</v>
      </c>
      <c r="I31" s="3"/>
      <c r="J31" s="8">
        <f>H31+G31</f>
        <v>32.721905751963547</v>
      </c>
    </row>
    <row r="32" spans="2:10">
      <c r="B32">
        <v>11</v>
      </c>
      <c r="C32">
        <v>1990</v>
      </c>
      <c r="D32">
        <v>1990</v>
      </c>
      <c r="E32">
        <v>1186780.2</v>
      </c>
      <c r="F32" s="22">
        <v>888987.06</v>
      </c>
      <c r="G32">
        <v>20.009</v>
      </c>
      <c r="H32" s="20">
        <f>12*E32/F32</f>
        <v>16.019763437276577</v>
      </c>
      <c r="I32" s="3"/>
      <c r="J32" s="8">
        <f>H32+G32</f>
        <v>36.028763437276581</v>
      </c>
    </row>
    <row r="33" spans="2:10">
      <c r="B33">
        <v>12</v>
      </c>
      <c r="C33">
        <v>1991</v>
      </c>
      <c r="D33">
        <v>1991</v>
      </c>
      <c r="E33">
        <v>1255521.8</v>
      </c>
      <c r="F33" s="22">
        <v>908403.56</v>
      </c>
      <c r="G33">
        <v>21.449000000000002</v>
      </c>
      <c r="H33" s="20">
        <f>12*E33/F33</f>
        <v>16.585427736544759</v>
      </c>
      <c r="I33" s="3"/>
      <c r="J33" s="8">
        <f>H33+G33</f>
        <v>38.034427736544757</v>
      </c>
    </row>
    <row r="34" spans="2:10">
      <c r="B34">
        <v>13</v>
      </c>
      <c r="C34">
        <v>1992</v>
      </c>
      <c r="D34">
        <v>1992</v>
      </c>
      <c r="E34">
        <v>767238</v>
      </c>
      <c r="F34" s="22">
        <v>897309.19</v>
      </c>
      <c r="G34">
        <v>22.332000000000001</v>
      </c>
      <c r="H34" s="20">
        <f>12*E34/F34</f>
        <v>10.260516779060293</v>
      </c>
      <c r="I34" s="3"/>
      <c r="J34" s="8">
        <f>H34+G34</f>
        <v>32.59251677906029</v>
      </c>
    </row>
    <row r="35" spans="2:10">
      <c r="B35">
        <v>14</v>
      </c>
      <c r="C35">
        <v>1993</v>
      </c>
      <c r="D35">
        <v>1993</v>
      </c>
      <c r="E35">
        <v>398638.2</v>
      </c>
      <c r="F35" s="22">
        <v>854178.69</v>
      </c>
      <c r="G35">
        <v>30.568999999999999</v>
      </c>
      <c r="H35" s="20">
        <f>12*E35/F35</f>
        <v>5.6003017354600599</v>
      </c>
      <c r="I35" s="3"/>
      <c r="J35" s="8">
        <f>H35+G35</f>
        <v>36.16930173546006</v>
      </c>
    </row>
    <row r="36" spans="2:10">
      <c r="B36">
        <v>15</v>
      </c>
      <c r="C36">
        <v>1994</v>
      </c>
      <c r="D36">
        <v>1994</v>
      </c>
      <c r="E36">
        <v>1072897.7</v>
      </c>
      <c r="F36" s="22">
        <v>912429.56</v>
      </c>
      <c r="G36">
        <v>20.103999999999999</v>
      </c>
      <c r="H36" s="20">
        <f>12*E36/F36</f>
        <v>14.110428864229254</v>
      </c>
      <c r="I36" s="3"/>
      <c r="J36" s="8">
        <f>H36+G36</f>
        <v>34.214428864229255</v>
      </c>
    </row>
    <row r="37" spans="2:10">
      <c r="B37">
        <v>16</v>
      </c>
      <c r="C37">
        <v>1995</v>
      </c>
      <c r="D37">
        <v>1995</v>
      </c>
      <c r="E37">
        <v>1158935.1000000001</v>
      </c>
      <c r="F37" s="22">
        <v>893336.44</v>
      </c>
      <c r="G37">
        <v>21.643999999999998</v>
      </c>
      <c r="H37" s="20">
        <f>12*E37/F37</f>
        <v>15.567730786846669</v>
      </c>
      <c r="I37" s="3"/>
      <c r="J37" s="8">
        <f>H37+G37</f>
        <v>37.211730786846665</v>
      </c>
    </row>
    <row r="38" spans="2:10">
      <c r="B38">
        <v>17</v>
      </c>
      <c r="C38">
        <v>1996</v>
      </c>
      <c r="D38">
        <v>1996</v>
      </c>
      <c r="E38">
        <v>738596</v>
      </c>
      <c r="F38" s="22">
        <v>936494.69</v>
      </c>
      <c r="G38">
        <v>26.623999999999999</v>
      </c>
      <c r="H38" s="20">
        <f>12*E38/F38</f>
        <v>9.4641775277978351</v>
      </c>
      <c r="I38" s="3"/>
      <c r="J38" s="8">
        <f>H38+G38</f>
        <v>36.088177527797832</v>
      </c>
    </row>
    <row r="39" spans="2:10">
      <c r="B39">
        <v>18</v>
      </c>
      <c r="C39">
        <v>1997</v>
      </c>
      <c r="D39">
        <v>1997</v>
      </c>
      <c r="E39">
        <v>1198339.7</v>
      </c>
      <c r="F39" s="22">
        <v>955913.69</v>
      </c>
      <c r="G39">
        <v>19.905000000000001</v>
      </c>
      <c r="H39" s="20">
        <f>12*E39/F39</f>
        <v>15.043279064242714</v>
      </c>
      <c r="I39" s="3"/>
      <c r="J39" s="8">
        <f>H39+G39</f>
        <v>34.948279064242712</v>
      </c>
    </row>
    <row r="40" spans="2:10">
      <c r="B40">
        <v>19</v>
      </c>
      <c r="C40">
        <v>1998</v>
      </c>
      <c r="D40">
        <v>1998</v>
      </c>
      <c r="E40">
        <v>1138473.7</v>
      </c>
      <c r="F40" s="22">
        <v>949057.56</v>
      </c>
      <c r="G40">
        <v>18.463000000000001</v>
      </c>
      <c r="H40" s="20">
        <f>12*E40/F40</f>
        <v>14.395000868019004</v>
      </c>
      <c r="I40" s="3"/>
      <c r="J40" s="8">
        <f>H40+G40</f>
        <v>32.858000868019005</v>
      </c>
    </row>
    <row r="41" spans="2:10">
      <c r="B41">
        <v>20</v>
      </c>
      <c r="C41">
        <v>1999</v>
      </c>
      <c r="D41">
        <v>1999</v>
      </c>
      <c r="E41">
        <v>787445</v>
      </c>
      <c r="F41" s="22">
        <v>943522.44</v>
      </c>
      <c r="G41">
        <v>22.652999999999999</v>
      </c>
      <c r="H41" s="20">
        <f>12*E41/F41</f>
        <v>10.014960534483951</v>
      </c>
      <c r="I41" s="3"/>
      <c r="J41" s="8">
        <f>H41+G41</f>
        <v>32.667960534483953</v>
      </c>
    </row>
    <row r="42" spans="2:10">
      <c r="B42">
        <v>21</v>
      </c>
      <c r="C42">
        <v>2000</v>
      </c>
      <c r="D42">
        <v>2000</v>
      </c>
      <c r="E42">
        <v>1518401.8</v>
      </c>
      <c r="F42" s="22">
        <v>987873.81</v>
      </c>
      <c r="G42">
        <v>18.885000000000002</v>
      </c>
      <c r="H42" s="20">
        <f>12*E42/F42</f>
        <v>18.444482904147446</v>
      </c>
      <c r="I42" s="3"/>
      <c r="J42" s="8">
        <f>H42+G42</f>
        <v>37.329482904147447</v>
      </c>
    </row>
    <row r="43" spans="2:10">
      <c r="B43">
        <v>22</v>
      </c>
      <c r="C43">
        <v>2001</v>
      </c>
      <c r="D43">
        <v>2001</v>
      </c>
      <c r="E43">
        <v>1193733.1000000001</v>
      </c>
      <c r="F43" s="22">
        <v>1063563.6200000001</v>
      </c>
      <c r="G43">
        <v>21.039000000000001</v>
      </c>
      <c r="H43" s="20">
        <f>12*E43/F43</f>
        <v>13.468679193821993</v>
      </c>
      <c r="I43" s="3"/>
      <c r="J43" s="8">
        <f>H43+G43</f>
        <v>34.507679193821993</v>
      </c>
    </row>
    <row r="44" spans="2:10">
      <c r="B44">
        <v>23</v>
      </c>
      <c r="C44">
        <v>2002</v>
      </c>
      <c r="D44">
        <v>2002</v>
      </c>
      <c r="E44">
        <v>1684038.4</v>
      </c>
      <c r="F44" s="22">
        <v>1075867.5</v>
      </c>
      <c r="G44">
        <v>12.24</v>
      </c>
      <c r="H44" s="20">
        <f>12*E44/F44</f>
        <v>18.783410410668598</v>
      </c>
      <c r="I44" s="3"/>
      <c r="J44" s="8">
        <f>H44+G44</f>
        <v>31.023410410668596</v>
      </c>
    </row>
    <row r="45" spans="2:10">
      <c r="B45">
        <v>24</v>
      </c>
      <c r="C45">
        <v>2003</v>
      </c>
      <c r="D45">
        <v>2003</v>
      </c>
      <c r="E45">
        <v>1412905.6</v>
      </c>
      <c r="F45" s="22">
        <v>1121103.8799999999</v>
      </c>
      <c r="G45">
        <v>18.184999999999999</v>
      </c>
      <c r="H45" s="20">
        <f>12*E45/F45</f>
        <v>15.12336858561225</v>
      </c>
      <c r="I45" s="3"/>
      <c r="J45" s="8">
        <f>H45+G45</f>
        <v>33.30836858561225</v>
      </c>
    </row>
    <row r="46" spans="2:10">
      <c r="B46">
        <v>25</v>
      </c>
      <c r="C46">
        <v>2004</v>
      </c>
      <c r="D46">
        <v>2004</v>
      </c>
      <c r="E46">
        <v>1239033.7</v>
      </c>
      <c r="F46" s="22">
        <v>1159477.5</v>
      </c>
      <c r="G46">
        <v>23.234000000000002</v>
      </c>
      <c r="H46" s="20">
        <f>12*E46/F46</f>
        <v>12.823366042031862</v>
      </c>
      <c r="I46" s="3"/>
      <c r="J46" s="8">
        <f>H46+G46</f>
        <v>36.057366042031866</v>
      </c>
    </row>
    <row r="47" spans="2:10">
      <c r="B47">
        <v>26</v>
      </c>
      <c r="C47">
        <v>2005</v>
      </c>
      <c r="D47">
        <v>2005</v>
      </c>
      <c r="E47">
        <v>1082011.8999999999</v>
      </c>
      <c r="F47" s="22">
        <v>1175784.5</v>
      </c>
      <c r="G47">
        <v>21.276</v>
      </c>
      <c r="H47" s="20">
        <f>12*E47/F47</f>
        <v>11.042961358990528</v>
      </c>
      <c r="I47" s="3"/>
      <c r="J47" s="8">
        <f>H47+G47</f>
        <v>32.318961358990528</v>
      </c>
    </row>
    <row r="48" spans="2:10">
      <c r="B48">
        <v>27</v>
      </c>
      <c r="C48">
        <v>2006</v>
      </c>
      <c r="D48">
        <v>2006</v>
      </c>
      <c r="E48">
        <v>1021933.9</v>
      </c>
      <c r="F48" s="22">
        <v>1199377.6299999999</v>
      </c>
      <c r="G48">
        <v>21.881</v>
      </c>
      <c r="H48" s="20">
        <f>12*E48/F48</f>
        <v>10.224641925329225</v>
      </c>
      <c r="I48" s="3"/>
      <c r="J48" s="8">
        <f>H48+G48</f>
        <v>32.105641925329223</v>
      </c>
    </row>
    <row r="49" spans="2:16">
      <c r="B49">
        <v>28</v>
      </c>
      <c r="C49">
        <v>2007</v>
      </c>
      <c r="D49">
        <v>2007</v>
      </c>
      <c r="E49">
        <v>857993.6</v>
      </c>
      <c r="F49" s="22">
        <v>1162602.8799999999</v>
      </c>
      <c r="G49">
        <v>25.934000000000001</v>
      </c>
      <c r="H49" s="20">
        <f>12*E49/F49</f>
        <v>8.8559243892463098</v>
      </c>
      <c r="I49" s="3"/>
      <c r="J49" s="8">
        <f>H49+G49</f>
        <v>34.789924389246309</v>
      </c>
    </row>
    <row r="50" spans="2:16">
      <c r="B50">
        <v>29</v>
      </c>
      <c r="C50">
        <v>2008</v>
      </c>
      <c r="D50">
        <v>2008</v>
      </c>
      <c r="E50">
        <v>899645</v>
      </c>
      <c r="F50" s="22">
        <v>1137482.25</v>
      </c>
      <c r="G50">
        <v>24.704999999999998</v>
      </c>
      <c r="H50" s="20">
        <f>12*E50/F50</f>
        <v>9.4909085394519348</v>
      </c>
      <c r="I50" s="3"/>
      <c r="J50" s="8">
        <f>H50+G50</f>
        <v>34.195908539451935</v>
      </c>
    </row>
    <row r="51" spans="2:16">
      <c r="B51">
        <v>30</v>
      </c>
      <c r="C51">
        <v>2009</v>
      </c>
      <c r="D51">
        <v>2009</v>
      </c>
      <c r="E51">
        <v>808509</v>
      </c>
      <c r="F51" s="19"/>
      <c r="G51">
        <v>26.420999999999999</v>
      </c>
      <c r="H51" s="20"/>
      <c r="I51" s="3"/>
      <c r="J51" s="8">
        <f>H51+G51</f>
        <v>26.420999999999999</v>
      </c>
    </row>
    <row r="54" spans="2:16" ht="16.5">
      <c r="E54" s="9" t="s">
        <v>20</v>
      </c>
      <c r="F54" s="10"/>
      <c r="G54" s="10"/>
      <c r="H54" s="10"/>
      <c r="I54" s="10"/>
      <c r="J54" s="10"/>
      <c r="K54" s="10"/>
      <c r="L54" s="10"/>
    </row>
    <row r="55" spans="2:16" ht="16.5">
      <c r="E55" s="11" t="s">
        <v>19</v>
      </c>
      <c r="F55" s="10"/>
      <c r="G55" s="10"/>
      <c r="H55" s="10"/>
      <c r="I55" s="10"/>
      <c r="J55" s="10"/>
      <c r="K55" s="10"/>
      <c r="L55" s="10"/>
    </row>
    <row r="56" spans="2:16" ht="16.5">
      <c r="E56" s="11" t="s">
        <v>18</v>
      </c>
      <c r="F56" s="10"/>
      <c r="G56" s="10"/>
      <c r="H56" s="10"/>
      <c r="I56" s="10"/>
      <c r="J56" s="10"/>
      <c r="K56" s="10"/>
      <c r="L56" s="10"/>
    </row>
    <row r="62" spans="2:16">
      <c r="O62" s="13" t="s">
        <v>2</v>
      </c>
      <c r="P62" s="13" t="s">
        <v>17</v>
      </c>
    </row>
    <row r="63" spans="2:16">
      <c r="O63" s="14">
        <v>2002</v>
      </c>
      <c r="P63" s="15">
        <v>0</v>
      </c>
    </row>
    <row r="64" spans="2:16">
      <c r="O64" s="14">
        <v>2002</v>
      </c>
      <c r="P64" s="15">
        <v>60</v>
      </c>
    </row>
    <row r="83" spans="5:5" ht="15.75">
      <c r="E83" s="12" t="s">
        <v>16</v>
      </c>
    </row>
  </sheetData>
  <printOptions horizontalCentered="1"/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precip_vs_irrig_depth_NE_domain</vt:lpstr>
      <vt:lpstr>Fig 8</vt:lpstr>
      <vt:lpstr>'Fig 8'!Print_Area</vt:lpstr>
    </vt:vector>
  </TitlesOfParts>
  <Company>Kansas Department of Agriculture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Perkins</dc:creator>
  <cp:lastModifiedBy>Angela Schenk</cp:lastModifiedBy>
  <cp:lastPrinted>2010-04-20T15:26:15Z</cp:lastPrinted>
  <dcterms:created xsi:type="dcterms:W3CDTF">2010-04-16T15:22:08Z</dcterms:created>
  <dcterms:modified xsi:type="dcterms:W3CDTF">2011-07-15T21:10:24Z</dcterms:modified>
</cp:coreProperties>
</file>