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05" windowWidth="18945" windowHeight="11730" activeTab="1"/>
  </bookViews>
  <sheets>
    <sheet name="Canal Diversions" sheetId="1" r:id="rId1"/>
    <sheet name="CBCU" sheetId="4" r:id="rId2"/>
    <sheet name="Harlan County Evap" sheetId="7" r:id="rId3"/>
  </sheets>
  <externalReferences>
    <externalReference r:id="rId4"/>
    <externalReference r:id="rId5"/>
  </externalReferences>
  <definedNames>
    <definedName name="_xlnm._FilterDatabase" localSheetId="0" hidden="1">'Canal Diversions'!$B$4:$H$90</definedName>
    <definedName name="CanalCUPercent">[1]INPUT!$A$148</definedName>
    <definedName name="Data">'[2]effect on compliance'!$Q$8:$V$14</definedName>
    <definedName name="GW_CBCU">[2]GW!$C$4:$O$43</definedName>
    <definedName name="_xlnm.Print_Area" localSheetId="0">'Canal Diversions'!$B$1:$H$92</definedName>
    <definedName name="_xlnm.Print_Area" localSheetId="1">CBCU!$B$1:$H$95</definedName>
    <definedName name="_xlnm.Print_Titles" localSheetId="0">'Canal Diversions'!$1:$4</definedName>
    <definedName name="_xlnm.Print_Titles" localSheetId="1">CBCU!$1:$4</definedName>
  </definedNames>
  <calcPr calcId="145621"/>
</workbook>
</file>

<file path=xl/calcChain.xml><?xml version="1.0" encoding="utf-8"?>
<calcChain xmlns="http://schemas.openxmlformats.org/spreadsheetml/2006/main">
  <c r="G99" i="4" l="1"/>
  <c r="E98" i="4"/>
  <c r="F98" i="4"/>
  <c r="G98" i="4"/>
  <c r="H98" i="4"/>
  <c r="E99" i="4"/>
  <c r="F99" i="4"/>
  <c r="H99" i="4"/>
  <c r="E100" i="4"/>
  <c r="F100" i="4"/>
  <c r="G100" i="4"/>
  <c r="D99" i="4"/>
  <c r="D98" i="4"/>
  <c r="D100" i="4"/>
  <c r="E88" i="1" l="1"/>
  <c r="F88" i="1"/>
  <c r="G88" i="1"/>
  <c r="H88" i="1"/>
  <c r="G8" i="7" l="1"/>
  <c r="G6" i="7"/>
  <c r="G4" i="7"/>
  <c r="B5" i="7"/>
  <c r="C5" i="7"/>
  <c r="D5" i="7"/>
  <c r="E5" i="7"/>
  <c r="F5" i="7"/>
  <c r="B7" i="7"/>
  <c r="C7" i="7"/>
  <c r="D7" i="7"/>
  <c r="E7" i="7"/>
  <c r="F7" i="7"/>
  <c r="G7" i="7" l="1"/>
  <c r="G5" i="7"/>
  <c r="G86" i="4"/>
  <c r="G88" i="4"/>
  <c r="H89" i="1" l="1"/>
  <c r="G89" i="1"/>
  <c r="F89" i="1"/>
  <c r="E89" i="1"/>
  <c r="D89" i="1"/>
  <c r="D88" i="1"/>
  <c r="H87" i="4" l="1"/>
  <c r="G87" i="4"/>
  <c r="F87" i="4"/>
  <c r="E87" i="4"/>
  <c r="D87" i="4"/>
  <c r="D86" i="4"/>
  <c r="E86" i="4"/>
  <c r="F86" i="4"/>
  <c r="H86" i="4"/>
  <c r="D88" i="4" l="1"/>
  <c r="E88" i="4"/>
  <c r="F88" i="4"/>
  <c r="H88" i="4"/>
  <c r="H100" i="4" s="1"/>
  <c r="D90" i="1"/>
  <c r="E90" i="1"/>
  <c r="F90" i="1"/>
  <c r="G90" i="1"/>
  <c r="H90" i="1"/>
</calcChain>
</file>

<file path=xl/sharedStrings.xml><?xml version="1.0" encoding="utf-8"?>
<sst xmlns="http://schemas.openxmlformats.org/spreadsheetml/2006/main" count="229" uniqueCount="71">
  <si>
    <t>Sub Basin</t>
  </si>
  <si>
    <t>Canal</t>
  </si>
  <si>
    <t xml:space="preserve">North Fork </t>
  </si>
  <si>
    <t>Arikaree</t>
  </si>
  <si>
    <t xml:space="preserve">Non-Federal </t>
  </si>
  <si>
    <t>Small Pumps</t>
  </si>
  <si>
    <t>Buffalo</t>
  </si>
  <si>
    <t>Rock</t>
  </si>
  <si>
    <t xml:space="preserve">South Fork </t>
  </si>
  <si>
    <t xml:space="preserve">Frenchman </t>
  </si>
  <si>
    <t xml:space="preserve">Driftwood </t>
  </si>
  <si>
    <t xml:space="preserve">Red Willow </t>
  </si>
  <si>
    <t>Medicine Creek</t>
  </si>
  <si>
    <t>Non-Federal - Below Gage</t>
  </si>
  <si>
    <t>Small Pumps - Below Gage</t>
  </si>
  <si>
    <t>Beaver</t>
  </si>
  <si>
    <t>Sappa</t>
  </si>
  <si>
    <t xml:space="preserve">Prairie Dog </t>
  </si>
  <si>
    <t xml:space="preserve">Mainstem </t>
  </si>
  <si>
    <t>Nebraska Canal Diversion Summary</t>
  </si>
  <si>
    <t>(acre-feet)</t>
  </si>
  <si>
    <t>Total</t>
  </si>
  <si>
    <t>M&amp;I</t>
  </si>
  <si>
    <t>Non-Federal Reservoir Evaporation</t>
  </si>
  <si>
    <t>Haigler Canal Diversions</t>
  </si>
  <si>
    <t>Enders Reservoir Evaporation</t>
  </si>
  <si>
    <t>Champion Canal Diversions</t>
  </si>
  <si>
    <t>Riverside Canal Diversions</t>
  </si>
  <si>
    <t>Culbertson Canal Diversions</t>
  </si>
  <si>
    <t>Culbertson Canal Extension Diversions</t>
  </si>
  <si>
    <t>Meeker-Driftwood Canal Diversions</t>
  </si>
  <si>
    <t>Hugh Butler Lake Evaporation</t>
  </si>
  <si>
    <t>Red Willow Canal Diversions</t>
  </si>
  <si>
    <t>Harry Strunk Lake Evaporation</t>
  </si>
  <si>
    <t>Non-Federal</t>
  </si>
  <si>
    <t>M&amp;I - Below Gage</t>
  </si>
  <si>
    <t xml:space="preserve">Non-Federal Reservoir Evaporation </t>
  </si>
  <si>
    <t>Non-Federal Reservoir Evaporation - Below Gage</t>
  </si>
  <si>
    <t>Swanson Lake Evaporation</t>
  </si>
  <si>
    <t>Harlan County Evaporation</t>
  </si>
  <si>
    <t>Bartley Canal Diversions</t>
  </si>
  <si>
    <t>Cambridge Canal Diversions</t>
  </si>
  <si>
    <t>Naponee Canal Diversions</t>
  </si>
  <si>
    <t>Franklin Canal Diversions</t>
  </si>
  <si>
    <t>Franklin Pump Canal Diversions</t>
  </si>
  <si>
    <t>Superior Canal Diversions</t>
  </si>
  <si>
    <t>Nebraska CBCU Summary</t>
  </si>
  <si>
    <t>Hugh Butler Lake Evaporation (10%)</t>
  </si>
  <si>
    <t>Hugh Butler Lake Evaporation (90%)</t>
  </si>
  <si>
    <t>Non-Federal Reservoir Evaporation - Below Guide Rock</t>
  </si>
  <si>
    <t>Non-Federal Reservoir Evaporation - Above Guide Rock</t>
  </si>
  <si>
    <t>Haigler Canal Diversions - Nebraska</t>
  </si>
  <si>
    <t>Red Willow Canal Diversions (90%)</t>
  </si>
  <si>
    <t>NE Courtland Canal (includes transportation loss)</t>
  </si>
  <si>
    <t>Diversions to Nebraska Courtland</t>
  </si>
  <si>
    <t>Mainstem Subtotal</t>
  </si>
  <si>
    <t>Federal Reservoir Evaporation Subtotal</t>
  </si>
  <si>
    <t>Average</t>
  </si>
  <si>
    <t>Nebraska</t>
  </si>
  <si>
    <t>Kansas</t>
  </si>
  <si>
    <t>Harlan County Lake Evaporation</t>
  </si>
  <si>
    <t>Evaporation</t>
  </si>
  <si>
    <t>Alloc. %</t>
  </si>
  <si>
    <t xml:space="preserve">Source: </t>
  </si>
  <si>
    <t>2006 - Corrected RRCA Accounting For 2006_KS_Version</t>
  </si>
  <si>
    <t>2003-2005 - KS Version RRCA Accounting For 2007_8_8_2008</t>
  </si>
  <si>
    <t>Federal Canal CBCU</t>
  </si>
  <si>
    <t>Private Canals</t>
  </si>
  <si>
    <t>Balance</t>
  </si>
  <si>
    <t>2002 - RRCA Accounting 2002 Final.xls</t>
  </si>
  <si>
    <t>Note: 2006 Harlan County evaporation changed to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</si>
</sst>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56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1" fillId="0" borderId="7" xfId="0" applyFont="1" applyFill="1" applyBorder="1"/>
    <xf numFmtId="0" fontId="1" fillId="0" borderId="4" xfId="0" applyFont="1" applyFill="1" applyBorder="1"/>
    <xf numFmtId="0" fontId="1" fillId="0" borderId="5" xfId="0" applyFont="1" applyBorder="1"/>
    <xf numFmtId="0" fontId="1" fillId="0" borderId="8" xfId="0" applyFont="1" applyFill="1" applyBorder="1"/>
    <xf numFmtId="0" fontId="1" fillId="0" borderId="8" xfId="0" applyFont="1" applyBorder="1"/>
    <xf numFmtId="0" fontId="1" fillId="0" borderId="4" xfId="0" applyFont="1" applyBorder="1"/>
    <xf numFmtId="0" fontId="2" fillId="0" borderId="6" xfId="0" applyFont="1" applyBorder="1"/>
    <xf numFmtId="0" fontId="2" fillId="0" borderId="9" xfId="0" applyFont="1" applyBorder="1"/>
    <xf numFmtId="41" fontId="1" fillId="0" borderId="9" xfId="0" applyNumberFormat="1" applyFont="1" applyBorder="1"/>
    <xf numFmtId="41" fontId="1" fillId="0" borderId="1" xfId="0" applyNumberFormat="1" applyFont="1" applyBorder="1"/>
    <xf numFmtId="41" fontId="1" fillId="0" borderId="11" xfId="0" applyNumberFormat="1" applyFont="1" applyBorder="1"/>
    <xf numFmtId="41" fontId="1" fillId="0" borderId="3" xfId="0" applyNumberFormat="1" applyFont="1" applyBorder="1"/>
    <xf numFmtId="41" fontId="1" fillId="0" borderId="1" xfId="0" applyNumberFormat="1" applyFont="1" applyFill="1" applyBorder="1"/>
    <xf numFmtId="41" fontId="1" fillId="0" borderId="3" xfId="0" applyNumberFormat="1" applyFont="1" applyFill="1" applyBorder="1"/>
    <xf numFmtId="41" fontId="1" fillId="0" borderId="4" xfId="0" applyNumberFormat="1" applyFont="1" applyBorder="1"/>
    <xf numFmtId="41" fontId="1" fillId="0" borderId="4" xfId="0" applyNumberFormat="1" applyFont="1" applyFill="1" applyBorder="1"/>
    <xf numFmtId="41" fontId="1" fillId="0" borderId="8" xfId="0" applyNumberFormat="1" applyFont="1" applyBorder="1"/>
    <xf numFmtId="41" fontId="1" fillId="0" borderId="8" xfId="0" applyNumberFormat="1" applyFont="1" applyFill="1" applyBorder="1"/>
    <xf numFmtId="41" fontId="3" fillId="0" borderId="7" xfId="0" applyNumberFormat="1" applyFont="1" applyBorder="1"/>
    <xf numFmtId="41" fontId="3" fillId="0" borderId="8" xfId="0" applyNumberFormat="1" applyFont="1" applyBorder="1"/>
    <xf numFmtId="41" fontId="3" fillId="0" borderId="4" xfId="0" applyNumberFormat="1" applyFont="1" applyBorder="1"/>
    <xf numFmtId="41" fontId="3" fillId="0" borderId="6" xfId="0" applyNumberFormat="1" applyFont="1" applyBorder="1"/>
    <xf numFmtId="0" fontId="0" fillId="0" borderId="6" xfId="0" applyBorder="1" applyAlignment="1">
      <alignment horizontal="center"/>
    </xf>
    <xf numFmtId="41" fontId="1" fillId="0" borderId="6" xfId="0" applyNumberFormat="1" applyFont="1" applyBorder="1"/>
    <xf numFmtId="41" fontId="0" fillId="0" borderId="0" xfId="0" applyNumberFormat="1"/>
    <xf numFmtId="0" fontId="0" fillId="0" borderId="0" xfId="0" applyFill="1"/>
    <xf numFmtId="1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/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164" fontId="0" fillId="0" borderId="0" xfId="2" applyNumberFormat="1" applyFont="1" applyAlignment="1">
      <alignment horizontal="right" indent="1"/>
    </xf>
    <xf numFmtId="164" fontId="0" fillId="0" borderId="5" xfId="2" applyNumberFormat="1" applyFont="1" applyBorder="1" applyAlignment="1">
      <alignment horizontal="right" indent="1"/>
    </xf>
    <xf numFmtId="41" fontId="1" fillId="0" borderId="7" xfId="0" applyNumberFormat="1" applyFont="1" applyFill="1" applyBorder="1"/>
    <xf numFmtId="41" fontId="1" fillId="0" borderId="7" xfId="0" applyNumberFormat="1" applyFont="1" applyBorder="1"/>
    <xf numFmtId="0" fontId="0" fillId="0" borderId="0" xfId="0" applyBorder="1"/>
    <xf numFmtId="0" fontId="0" fillId="0" borderId="6" xfId="0" applyFill="1" applyBorder="1" applyAlignment="1">
      <alignment horizontal="center"/>
    </xf>
    <xf numFmtId="41" fontId="1" fillId="0" borderId="9" xfId="0" applyNumberFormat="1" applyFont="1" applyFill="1" applyBorder="1"/>
    <xf numFmtId="41" fontId="1" fillId="0" borderId="11" xfId="0" applyNumberFormat="1" applyFont="1" applyFill="1" applyBorder="1"/>
    <xf numFmtId="41" fontId="3" fillId="0" borderId="6" xfId="0" applyNumberFormat="1" applyFont="1" applyFill="1" applyBorder="1"/>
    <xf numFmtId="41" fontId="0" fillId="0" borderId="0" xfId="0" applyNumberFormat="1" applyFill="1"/>
    <xf numFmtId="0" fontId="0" fillId="0" borderId="0" xfId="0" applyAlignment="1">
      <alignment horizontal="left" indent="2"/>
    </xf>
    <xf numFmtId="0" fontId="0" fillId="2" borderId="0" xfId="0" applyFill="1"/>
    <xf numFmtId="0" fontId="0" fillId="3" borderId="0" xfId="0" applyFill="1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indent="3"/>
    </xf>
    <xf numFmtId="0" fontId="2" fillId="0" borderId="10" xfId="0" applyFont="1" applyBorder="1" applyAlignment="1">
      <alignment horizontal="left" indent="3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06.KS/RRCA%20(1995-2009)/RRCA%20Accounting_1995_2009/RRCA%20Accounting_1995_2009_vs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RONKSBS\Projects\01.06.KS\KS%20vs%20NE%20(II)\Compliance\IMP_work\NebraskaCBCU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_new"/>
      <sheetName val="TOC"/>
      <sheetName val="Update_For2009_multiyear"/>
      <sheetName val="INPUT"/>
      <sheetName val="INPUT_refs"/>
      <sheetName val="FLOOD"/>
      <sheetName val="NORTH FORK"/>
      <sheetName val="ARIKAREE"/>
      <sheetName val="BUFFALO"/>
      <sheetName val="ROCK"/>
      <sheetName val="SOUTH FORK"/>
      <sheetName val="FRENCHMAN"/>
      <sheetName val="DRIFTWOOD"/>
      <sheetName val="RED WILLOW"/>
      <sheetName val="MEDICINE CREEK"/>
      <sheetName val="BEAVER"/>
      <sheetName val="SAPPA"/>
      <sheetName val="PRAIRIE DOG"/>
      <sheetName val="MAINSTEM"/>
      <sheetName val="T1"/>
      <sheetName val="T1_refs"/>
      <sheetName val="T2"/>
      <sheetName val="T3 A,B,C"/>
      <sheetName val="T4 A,B"/>
      <sheetName val="T5A"/>
      <sheetName val="T5 B,E"/>
      <sheetName val="T5 C,D"/>
      <sheetName val="T3 A,B,C_comparison"/>
      <sheetName val="Ch_T3A,B,C (CO NE)"/>
      <sheetName val="subbasin_compliance"/>
      <sheetName val="Attachment6"/>
      <sheetName val="Attachment7"/>
      <sheetName val="CourtlandAbLove"/>
      <sheetName val="CourtlandAbLove_monthly"/>
      <sheetName val="Bostwick_Diversions"/>
      <sheetName val="HC_Evap_Split"/>
      <sheetName val="Fed_Reservoir"/>
      <sheetName val="GM_output_CO"/>
      <sheetName val="GM_output_KS"/>
      <sheetName val="GM_output_NE"/>
      <sheetName val="GM_output_IWS"/>
      <sheetName val="NE_Input_Corrections"/>
      <sheetName val="Update_For2009_RRCA_prelim"/>
      <sheetName val="Documentation_For2008"/>
      <sheetName val="Documentation_Input"/>
      <sheetName val="Documentation_2007"/>
    </sheetNames>
    <sheetDataSet>
      <sheetData sheetId="0" refreshError="1"/>
      <sheetData sheetId="1" refreshError="1"/>
      <sheetData sheetId="2" refreshError="1"/>
      <sheetData sheetId="3">
        <row r="148">
          <cell r="A148">
            <v>0.6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W"/>
      <sheetName val="total"/>
      <sheetName val="projection"/>
      <sheetName val="effect on compliance"/>
      <sheetName val="effect on compliance 2"/>
      <sheetName val="effect on compliance 2.2"/>
      <sheetName val="two year compliance"/>
      <sheetName val="GW Comp"/>
    </sheetNames>
    <sheetDataSet>
      <sheetData sheetId="0"/>
      <sheetData sheetId="1">
        <row r="4">
          <cell r="C4">
            <v>12011</v>
          </cell>
          <cell r="D4">
            <v>12257</v>
          </cell>
          <cell r="E4">
            <v>12307</v>
          </cell>
          <cell r="F4">
            <v>12521</v>
          </cell>
          <cell r="G4">
            <v>13004</v>
          </cell>
          <cell r="H4">
            <v>13173</v>
          </cell>
          <cell r="I4">
            <v>13534</v>
          </cell>
          <cell r="J4">
            <v>13562</v>
          </cell>
          <cell r="K4">
            <v>14023</v>
          </cell>
          <cell r="L4">
            <v>14373</v>
          </cell>
          <cell r="M4">
            <v>14359</v>
          </cell>
          <cell r="N4">
            <v>14301</v>
          </cell>
          <cell r="O4">
            <v>14761</v>
          </cell>
        </row>
        <row r="5">
          <cell r="C5">
            <v>12</v>
          </cell>
          <cell r="D5">
            <v>16</v>
          </cell>
          <cell r="E5">
            <v>14</v>
          </cell>
          <cell r="F5">
            <v>12</v>
          </cell>
          <cell r="G5">
            <v>15</v>
          </cell>
          <cell r="H5">
            <v>15</v>
          </cell>
          <cell r="I5">
            <v>18</v>
          </cell>
          <cell r="J5">
            <v>14</v>
          </cell>
          <cell r="K5">
            <v>17</v>
          </cell>
          <cell r="L5">
            <v>16</v>
          </cell>
          <cell r="M5">
            <v>17</v>
          </cell>
          <cell r="N5">
            <v>12</v>
          </cell>
          <cell r="O5">
            <v>14</v>
          </cell>
        </row>
        <row r="6">
          <cell r="C6">
            <v>848</v>
          </cell>
          <cell r="D6">
            <v>860</v>
          </cell>
          <cell r="E6">
            <v>970</v>
          </cell>
          <cell r="F6">
            <v>1045</v>
          </cell>
          <cell r="G6">
            <v>1030</v>
          </cell>
          <cell r="H6">
            <v>1156</v>
          </cell>
          <cell r="I6">
            <v>1676</v>
          </cell>
          <cell r="J6">
            <v>1936</v>
          </cell>
          <cell r="K6">
            <v>1402</v>
          </cell>
          <cell r="L6">
            <v>1446</v>
          </cell>
          <cell r="M6">
            <v>1443</v>
          </cell>
          <cell r="N6">
            <v>1366</v>
          </cell>
          <cell r="O6">
            <v>1409</v>
          </cell>
        </row>
        <row r="7">
          <cell r="C7">
            <v>1870</v>
          </cell>
          <cell r="D7">
            <v>1774</v>
          </cell>
          <cell r="E7">
            <v>1687</v>
          </cell>
          <cell r="F7">
            <v>1239</v>
          </cell>
          <cell r="G7">
            <v>981</v>
          </cell>
          <cell r="H7">
            <v>1918</v>
          </cell>
          <cell r="I7">
            <v>1288</v>
          </cell>
          <cell r="J7">
            <v>401</v>
          </cell>
          <cell r="K7">
            <v>242</v>
          </cell>
          <cell r="L7">
            <v>353</v>
          </cell>
          <cell r="M7">
            <v>811</v>
          </cell>
          <cell r="N7">
            <v>1116</v>
          </cell>
          <cell r="O7">
            <v>1096</v>
          </cell>
        </row>
        <row r="8">
          <cell r="C8">
            <v>202</v>
          </cell>
          <cell r="D8">
            <v>211</v>
          </cell>
          <cell r="E8">
            <v>141</v>
          </cell>
          <cell r="F8">
            <v>167</v>
          </cell>
          <cell r="G8">
            <v>239</v>
          </cell>
          <cell r="H8">
            <v>128</v>
          </cell>
          <cell r="I8">
            <v>190</v>
          </cell>
          <cell r="J8">
            <v>114</v>
          </cell>
          <cell r="K8">
            <v>100</v>
          </cell>
          <cell r="L8">
            <v>116</v>
          </cell>
          <cell r="M8">
            <v>122</v>
          </cell>
          <cell r="N8">
            <v>84</v>
          </cell>
          <cell r="O8">
            <v>104</v>
          </cell>
        </row>
        <row r="9">
          <cell r="C9">
            <v>233</v>
          </cell>
          <cell r="D9">
            <v>239</v>
          </cell>
          <cell r="E9">
            <v>164</v>
          </cell>
          <cell r="F9">
            <v>206</v>
          </cell>
          <cell r="G9">
            <v>313</v>
          </cell>
          <cell r="H9">
            <v>196</v>
          </cell>
          <cell r="I9">
            <v>341</v>
          </cell>
          <cell r="J9">
            <v>351</v>
          </cell>
          <cell r="K9">
            <v>508</v>
          </cell>
          <cell r="L9">
            <v>431</v>
          </cell>
          <cell r="M9">
            <v>250</v>
          </cell>
          <cell r="N9">
            <v>125</v>
          </cell>
          <cell r="O9">
            <v>108</v>
          </cell>
        </row>
        <row r="10">
          <cell r="C10">
            <v>171</v>
          </cell>
          <cell r="D10">
            <v>184</v>
          </cell>
          <cell r="E10">
            <v>197</v>
          </cell>
          <cell r="F10">
            <v>207</v>
          </cell>
          <cell r="G10">
            <v>220</v>
          </cell>
          <cell r="H10">
            <v>234</v>
          </cell>
          <cell r="I10">
            <v>247</v>
          </cell>
          <cell r="J10">
            <v>244</v>
          </cell>
          <cell r="K10">
            <v>265</v>
          </cell>
          <cell r="L10">
            <v>290</v>
          </cell>
          <cell r="M10">
            <v>306</v>
          </cell>
          <cell r="N10">
            <v>319</v>
          </cell>
          <cell r="O10">
            <v>336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2413</v>
          </cell>
          <cell r="D12">
            <v>2503</v>
          </cell>
          <cell r="E12">
            <v>2568</v>
          </cell>
          <cell r="F12">
            <v>2690</v>
          </cell>
          <cell r="G12">
            <v>2799</v>
          </cell>
          <cell r="H12">
            <v>2912</v>
          </cell>
          <cell r="I12">
            <v>3099</v>
          </cell>
          <cell r="J12">
            <v>3226</v>
          </cell>
          <cell r="K12">
            <v>3338</v>
          </cell>
          <cell r="L12">
            <v>3333</v>
          </cell>
          <cell r="M12">
            <v>3357</v>
          </cell>
          <cell r="N12">
            <v>3335</v>
          </cell>
          <cell r="O12">
            <v>3319</v>
          </cell>
        </row>
        <row r="13">
          <cell r="C13">
            <v>26</v>
          </cell>
          <cell r="D13">
            <v>29</v>
          </cell>
          <cell r="E13">
            <v>32</v>
          </cell>
          <cell r="F13">
            <v>35</v>
          </cell>
          <cell r="G13">
            <v>38</v>
          </cell>
          <cell r="H13">
            <v>42</v>
          </cell>
          <cell r="I13">
            <v>46</v>
          </cell>
          <cell r="J13">
            <v>54</v>
          </cell>
          <cell r="K13">
            <v>59</v>
          </cell>
          <cell r="L13">
            <v>58</v>
          </cell>
          <cell r="M13">
            <v>61</v>
          </cell>
          <cell r="N13">
            <v>64</v>
          </cell>
          <cell r="O13">
            <v>70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2642</v>
          </cell>
          <cell r="D15">
            <v>2775</v>
          </cell>
          <cell r="E15">
            <v>2839</v>
          </cell>
          <cell r="F15">
            <v>2894</v>
          </cell>
          <cell r="G15">
            <v>3023</v>
          </cell>
          <cell r="H15">
            <v>3125</v>
          </cell>
          <cell r="I15">
            <v>3216</v>
          </cell>
          <cell r="J15">
            <v>3296</v>
          </cell>
          <cell r="K15">
            <v>3419</v>
          </cell>
          <cell r="L15">
            <v>3581</v>
          </cell>
          <cell r="M15">
            <v>3744</v>
          </cell>
          <cell r="N15">
            <v>3845</v>
          </cell>
          <cell r="O15">
            <v>3963</v>
          </cell>
        </row>
        <row r="16">
          <cell r="C16">
            <v>13091</v>
          </cell>
          <cell r="D16">
            <v>12060</v>
          </cell>
          <cell r="E16">
            <v>10201</v>
          </cell>
          <cell r="F16">
            <v>12401</v>
          </cell>
          <cell r="G16">
            <v>13546</v>
          </cell>
          <cell r="H16">
            <v>10450</v>
          </cell>
          <cell r="I16">
            <v>10964</v>
          </cell>
          <cell r="J16">
            <v>10765</v>
          </cell>
          <cell r="K16">
            <v>12115</v>
          </cell>
          <cell r="L16">
            <v>12874</v>
          </cell>
          <cell r="M16">
            <v>13679</v>
          </cell>
          <cell r="N16">
            <v>11756</v>
          </cell>
          <cell r="O16">
            <v>12035</v>
          </cell>
        </row>
        <row r="17">
          <cell r="C17">
            <v>8932</v>
          </cell>
          <cell r="D17">
            <v>7547</v>
          </cell>
          <cell r="E17">
            <v>5912</v>
          </cell>
          <cell r="F17">
            <v>7752</v>
          </cell>
          <cell r="G17">
            <v>8865</v>
          </cell>
          <cell r="H17">
            <v>6320</v>
          </cell>
          <cell r="I17">
            <v>7450</v>
          </cell>
          <cell r="J17">
            <v>4892</v>
          </cell>
          <cell r="K17">
            <v>5351</v>
          </cell>
          <cell r="L17">
            <v>5781</v>
          </cell>
          <cell r="M17">
            <v>7227</v>
          </cell>
          <cell r="N17">
            <v>4398</v>
          </cell>
          <cell r="O17">
            <v>5199</v>
          </cell>
        </row>
        <row r="18">
          <cell r="C18">
            <v>889</v>
          </cell>
          <cell r="D18">
            <v>934</v>
          </cell>
          <cell r="E18">
            <v>853</v>
          </cell>
          <cell r="F18">
            <v>805</v>
          </cell>
          <cell r="G18">
            <v>1048</v>
          </cell>
          <cell r="H18">
            <v>982</v>
          </cell>
          <cell r="I18">
            <v>641</v>
          </cell>
          <cell r="J18">
            <v>1282</v>
          </cell>
          <cell r="K18">
            <v>1347</v>
          </cell>
          <cell r="L18">
            <v>1202</v>
          </cell>
          <cell r="M18">
            <v>1372</v>
          </cell>
          <cell r="N18">
            <v>1040</v>
          </cell>
          <cell r="O18">
            <v>1038</v>
          </cell>
        </row>
        <row r="19">
          <cell r="C19">
            <v>814</v>
          </cell>
          <cell r="D19">
            <v>946</v>
          </cell>
          <cell r="E19">
            <v>981</v>
          </cell>
          <cell r="F19">
            <v>717</v>
          </cell>
          <cell r="G19">
            <v>1010</v>
          </cell>
          <cell r="H19">
            <v>599</v>
          </cell>
          <cell r="I19">
            <v>569</v>
          </cell>
          <cell r="J19">
            <v>619</v>
          </cell>
          <cell r="K19">
            <v>37</v>
          </cell>
          <cell r="L19">
            <v>39</v>
          </cell>
          <cell r="M19">
            <v>42</v>
          </cell>
          <cell r="N19">
            <v>43</v>
          </cell>
          <cell r="O19">
            <v>55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73655</v>
          </cell>
          <cell r="D21">
            <v>74010</v>
          </cell>
          <cell r="E21">
            <v>76374</v>
          </cell>
          <cell r="F21">
            <v>77370</v>
          </cell>
          <cell r="G21">
            <v>78830</v>
          </cell>
          <cell r="H21">
            <v>78724</v>
          </cell>
          <cell r="I21">
            <v>82283</v>
          </cell>
          <cell r="J21">
            <v>78263</v>
          </cell>
          <cell r="K21">
            <v>85647</v>
          </cell>
          <cell r="L21">
            <v>89727</v>
          </cell>
          <cell r="M21">
            <v>78069</v>
          </cell>
          <cell r="N21">
            <v>78324</v>
          </cell>
          <cell r="O21">
            <v>80782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1117</v>
          </cell>
          <cell r="D24">
            <v>1146</v>
          </cell>
          <cell r="E24">
            <v>1150</v>
          </cell>
          <cell r="F24">
            <v>1196</v>
          </cell>
          <cell r="G24">
            <v>1171</v>
          </cell>
          <cell r="H24">
            <v>1153</v>
          </cell>
          <cell r="I24">
            <v>1221</v>
          </cell>
          <cell r="J24">
            <v>1272</v>
          </cell>
          <cell r="K24">
            <v>1391</v>
          </cell>
          <cell r="L24">
            <v>1479</v>
          </cell>
          <cell r="M24">
            <v>1481</v>
          </cell>
          <cell r="N24">
            <v>1422</v>
          </cell>
          <cell r="O24">
            <v>1363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6920</v>
          </cell>
          <cell r="D27">
            <v>7297</v>
          </cell>
          <cell r="E27">
            <v>6793</v>
          </cell>
          <cell r="F27">
            <v>6887</v>
          </cell>
          <cell r="G27">
            <v>7691</v>
          </cell>
          <cell r="H27">
            <v>6780</v>
          </cell>
          <cell r="I27">
            <v>7769</v>
          </cell>
          <cell r="J27">
            <v>6941</v>
          </cell>
          <cell r="K27">
            <v>7815</v>
          </cell>
          <cell r="L27">
            <v>8221</v>
          </cell>
          <cell r="M27">
            <v>6596</v>
          </cell>
          <cell r="N27">
            <v>7746</v>
          </cell>
          <cell r="O27">
            <v>8973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14131</v>
          </cell>
          <cell r="D30">
            <v>14139</v>
          </cell>
          <cell r="E30">
            <v>14356</v>
          </cell>
          <cell r="F30">
            <v>14993</v>
          </cell>
          <cell r="G30">
            <v>14407</v>
          </cell>
          <cell r="H30">
            <v>15090</v>
          </cell>
          <cell r="I30">
            <v>28258</v>
          </cell>
          <cell r="J30">
            <v>20234</v>
          </cell>
          <cell r="K30">
            <v>21139</v>
          </cell>
          <cell r="L30">
            <v>21296</v>
          </cell>
          <cell r="M30">
            <v>20414</v>
          </cell>
          <cell r="N30">
            <v>19890</v>
          </cell>
          <cell r="O30">
            <v>20310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6882</v>
          </cell>
          <cell r="D32">
            <v>7005</v>
          </cell>
          <cell r="E32">
            <v>6815</v>
          </cell>
          <cell r="F32">
            <v>5618</v>
          </cell>
          <cell r="G32">
            <v>5687</v>
          </cell>
          <cell r="H32">
            <v>4560</v>
          </cell>
          <cell r="I32">
            <v>3553</v>
          </cell>
          <cell r="J32">
            <v>1684</v>
          </cell>
          <cell r="K32">
            <v>274</v>
          </cell>
          <cell r="L32">
            <v>205</v>
          </cell>
          <cell r="M32">
            <v>1519</v>
          </cell>
          <cell r="N32">
            <v>3028</v>
          </cell>
          <cell r="O32">
            <v>4297</v>
          </cell>
        </row>
        <row r="33">
          <cell r="C33">
            <v>6403</v>
          </cell>
          <cell r="D33">
            <v>6270</v>
          </cell>
          <cell r="E33">
            <v>5964</v>
          </cell>
          <cell r="F33">
            <v>4978</v>
          </cell>
          <cell r="G33">
            <v>4870</v>
          </cell>
          <cell r="H33">
            <v>3568</v>
          </cell>
          <cell r="I33">
            <v>3075</v>
          </cell>
          <cell r="J33">
            <v>1842</v>
          </cell>
          <cell r="K33">
            <v>777</v>
          </cell>
          <cell r="L33">
            <v>1278</v>
          </cell>
          <cell r="M33">
            <v>2684</v>
          </cell>
          <cell r="N33">
            <v>3517</v>
          </cell>
          <cell r="O33">
            <v>4071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2176</v>
          </cell>
          <cell r="D35">
            <v>3011</v>
          </cell>
          <cell r="E35">
            <v>2476</v>
          </cell>
          <cell r="F35">
            <v>837</v>
          </cell>
          <cell r="G35">
            <v>-198</v>
          </cell>
          <cell r="H35">
            <v>-670</v>
          </cell>
          <cell r="I35">
            <v>-970</v>
          </cell>
          <cell r="J35">
            <v>-441</v>
          </cell>
          <cell r="K35">
            <v>-274</v>
          </cell>
          <cell r="L35">
            <v>-205</v>
          </cell>
          <cell r="M35">
            <v>-1462</v>
          </cell>
          <cell r="N35">
            <v>-1910</v>
          </cell>
          <cell r="O35">
            <v>-731</v>
          </cell>
        </row>
        <row r="36">
          <cell r="C36">
            <v>3551</v>
          </cell>
          <cell r="D36">
            <v>4117</v>
          </cell>
          <cell r="E36">
            <v>3495</v>
          </cell>
          <cell r="F36">
            <v>2419</v>
          </cell>
          <cell r="G36">
            <v>1148</v>
          </cell>
          <cell r="H36">
            <v>792</v>
          </cell>
          <cell r="I36">
            <v>873</v>
          </cell>
          <cell r="J36">
            <v>695</v>
          </cell>
          <cell r="K36">
            <v>500</v>
          </cell>
          <cell r="L36">
            <v>556</v>
          </cell>
          <cell r="M36">
            <v>702</v>
          </cell>
          <cell r="N36">
            <v>1028</v>
          </cell>
          <cell r="O36">
            <v>1384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4174</v>
          </cell>
          <cell r="D38">
            <v>6253</v>
          </cell>
          <cell r="E38">
            <v>4549</v>
          </cell>
          <cell r="F38">
            <v>2947</v>
          </cell>
          <cell r="G38">
            <v>2836</v>
          </cell>
          <cell r="H38">
            <v>1799</v>
          </cell>
          <cell r="I38">
            <v>3406</v>
          </cell>
          <cell r="J38">
            <v>2806</v>
          </cell>
          <cell r="K38">
            <v>1679</v>
          </cell>
          <cell r="L38">
            <v>1824</v>
          </cell>
          <cell r="M38">
            <v>5265</v>
          </cell>
          <cell r="N38">
            <v>5510</v>
          </cell>
          <cell r="O38">
            <v>4202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-2056</v>
          </cell>
          <cell r="D40">
            <v>-867</v>
          </cell>
          <cell r="E40">
            <v>-2563</v>
          </cell>
          <cell r="F40">
            <v>-3330</v>
          </cell>
          <cell r="G40">
            <v>-747</v>
          </cell>
          <cell r="H40">
            <v>-4242</v>
          </cell>
          <cell r="I40">
            <v>-4166</v>
          </cell>
          <cell r="J40">
            <v>-6155</v>
          </cell>
          <cell r="K40">
            <v>132</v>
          </cell>
          <cell r="L40">
            <v>-1269</v>
          </cell>
          <cell r="M40">
            <v>-1967</v>
          </cell>
          <cell r="N40">
            <v>-3009</v>
          </cell>
          <cell r="O40">
            <v>-2518</v>
          </cell>
        </row>
        <row r="41">
          <cell r="C41">
            <v>-49</v>
          </cell>
          <cell r="D41">
            <v>937</v>
          </cell>
          <cell r="E41">
            <v>69</v>
          </cell>
          <cell r="F41">
            <v>-131</v>
          </cell>
          <cell r="G41">
            <v>566</v>
          </cell>
          <cell r="H41">
            <v>234</v>
          </cell>
          <cell r="I41">
            <v>141</v>
          </cell>
          <cell r="J41">
            <v>665</v>
          </cell>
          <cell r="K41">
            <v>110</v>
          </cell>
          <cell r="L41">
            <v>399</v>
          </cell>
          <cell r="M41">
            <v>173</v>
          </cell>
          <cell r="N41">
            <v>205</v>
          </cell>
          <cell r="O41">
            <v>242</v>
          </cell>
        </row>
        <row r="42">
          <cell r="C42">
            <v>75610</v>
          </cell>
          <cell r="D42">
            <v>85366</v>
          </cell>
          <cell r="E42">
            <v>68989</v>
          </cell>
          <cell r="F42">
            <v>68251</v>
          </cell>
          <cell r="G42">
            <v>85365</v>
          </cell>
          <cell r="H42">
            <v>67616</v>
          </cell>
          <cell r="I42">
            <v>78411</v>
          </cell>
          <cell r="J42">
            <v>59265</v>
          </cell>
          <cell r="K42">
            <v>74323</v>
          </cell>
          <cell r="L42">
            <v>78183</v>
          </cell>
          <cell r="M42">
            <v>79822</v>
          </cell>
          <cell r="N42">
            <v>74355</v>
          </cell>
          <cell r="O42">
            <v>82767</v>
          </cell>
        </row>
        <row r="43">
          <cell r="C43">
            <v>1905</v>
          </cell>
          <cell r="D43">
            <v>1876</v>
          </cell>
          <cell r="E43">
            <v>1830</v>
          </cell>
          <cell r="F43">
            <v>1726</v>
          </cell>
          <cell r="G43">
            <v>1793</v>
          </cell>
          <cell r="H43">
            <v>1926</v>
          </cell>
          <cell r="I43">
            <v>2008</v>
          </cell>
          <cell r="J43">
            <v>1835</v>
          </cell>
          <cell r="K43">
            <v>2559</v>
          </cell>
          <cell r="L43">
            <v>2382</v>
          </cell>
          <cell r="M43">
            <v>2956</v>
          </cell>
          <cell r="N43">
            <v>2419</v>
          </cell>
          <cell r="O43">
            <v>2320</v>
          </cell>
        </row>
      </sheetData>
      <sheetData sheetId="2"/>
      <sheetData sheetId="3" refreshError="1"/>
      <sheetData sheetId="4">
        <row r="8">
          <cell r="Q8">
            <v>2000</v>
          </cell>
          <cell r="R8">
            <v>184020</v>
          </cell>
          <cell r="S8">
            <v>112515</v>
          </cell>
          <cell r="T8">
            <v>296530</v>
          </cell>
          <cell r="U8">
            <v>18660</v>
          </cell>
          <cell r="V8">
            <v>291920</v>
          </cell>
        </row>
        <row r="9">
          <cell r="Q9">
            <v>2001</v>
          </cell>
          <cell r="R9">
            <v>212871</v>
          </cell>
          <cell r="S9">
            <v>79452</v>
          </cell>
          <cell r="T9">
            <v>292320</v>
          </cell>
          <cell r="U9">
            <v>18240</v>
          </cell>
          <cell r="V9">
            <v>299380</v>
          </cell>
        </row>
        <row r="10">
          <cell r="Q10">
            <v>2002</v>
          </cell>
          <cell r="R10">
            <v>180438</v>
          </cell>
          <cell r="S10">
            <v>85479</v>
          </cell>
          <cell r="T10">
            <v>265910</v>
          </cell>
          <cell r="U10">
            <v>14000</v>
          </cell>
          <cell r="V10">
            <v>236550</v>
          </cell>
        </row>
        <row r="11">
          <cell r="Q11">
            <v>2003</v>
          </cell>
          <cell r="R11">
            <v>204165</v>
          </cell>
          <cell r="S11">
            <v>58616</v>
          </cell>
          <cell r="T11">
            <v>262780</v>
          </cell>
          <cell r="U11">
            <v>9782</v>
          </cell>
          <cell r="V11">
            <v>227580</v>
          </cell>
        </row>
        <row r="12">
          <cell r="Q12">
            <v>2004</v>
          </cell>
          <cell r="R12">
            <v>213115</v>
          </cell>
          <cell r="S12">
            <v>39538</v>
          </cell>
          <cell r="T12">
            <v>252650</v>
          </cell>
          <cell r="U12">
            <v>10386</v>
          </cell>
          <cell r="V12">
            <v>205630</v>
          </cell>
        </row>
        <row r="13">
          <cell r="Q13">
            <v>2005</v>
          </cell>
          <cell r="R13">
            <v>202890</v>
          </cell>
          <cell r="S13">
            <v>50853</v>
          </cell>
          <cell r="T13">
            <v>253740</v>
          </cell>
          <cell r="U13">
            <v>11965</v>
          </cell>
          <cell r="V13">
            <v>199450</v>
          </cell>
        </row>
        <row r="14">
          <cell r="Q14">
            <v>2006</v>
          </cell>
          <cell r="R14">
            <v>198412</v>
          </cell>
          <cell r="S14">
            <v>42440</v>
          </cell>
          <cell r="T14">
            <v>240850</v>
          </cell>
          <cell r="U14">
            <v>12214</v>
          </cell>
          <cell r="V14">
            <v>189180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"/>
  <sheetViews>
    <sheetView topLeftCell="A40" zoomScaleNormal="100" workbookViewId="0">
      <selection activeCell="H72" sqref="H72"/>
    </sheetView>
  </sheetViews>
  <sheetFormatPr defaultRowHeight="15" x14ac:dyDescent="0.25"/>
  <cols>
    <col min="2" max="2" width="14" bestFit="1" customWidth="1"/>
    <col min="3" max="3" width="44.5703125" customWidth="1"/>
  </cols>
  <sheetData>
    <row r="1" spans="2:8" x14ac:dyDescent="0.25">
      <c r="B1" s="52" t="s">
        <v>19</v>
      </c>
      <c r="C1" s="52"/>
      <c r="D1" s="52"/>
      <c r="E1" s="52"/>
      <c r="F1" s="52"/>
      <c r="G1" s="52"/>
      <c r="H1" s="52"/>
    </row>
    <row r="2" spans="2:8" x14ac:dyDescent="0.25">
      <c r="B2" s="52" t="s">
        <v>20</v>
      </c>
      <c r="C2" s="52"/>
      <c r="D2" s="52"/>
      <c r="E2" s="52"/>
      <c r="F2" s="52"/>
      <c r="G2" s="52"/>
      <c r="H2" s="52"/>
    </row>
    <row r="4" spans="2:8" x14ac:dyDescent="0.25">
      <c r="B4" s="9" t="s">
        <v>0</v>
      </c>
      <c r="C4" s="10" t="s">
        <v>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</row>
    <row r="5" spans="2:8" x14ac:dyDescent="0.25">
      <c r="B5" s="4" t="s">
        <v>2</v>
      </c>
      <c r="C5" s="5" t="s">
        <v>24</v>
      </c>
      <c r="D5" s="11">
        <v>5646</v>
      </c>
      <c r="E5" s="11">
        <v>4965</v>
      </c>
      <c r="F5" s="11">
        <v>3732</v>
      </c>
      <c r="G5" s="11">
        <v>4745</v>
      </c>
      <c r="H5" s="26">
        <v>4418</v>
      </c>
    </row>
    <row r="6" spans="2:8" x14ac:dyDescent="0.25">
      <c r="B6" s="3" t="s">
        <v>3</v>
      </c>
      <c r="C6" s="1" t="s">
        <v>4</v>
      </c>
      <c r="D6" s="21">
        <v>0</v>
      </c>
      <c r="E6" s="21">
        <v>0</v>
      </c>
      <c r="F6" s="21">
        <v>0</v>
      </c>
      <c r="G6" s="12">
        <v>0</v>
      </c>
      <c r="H6" s="39">
        <v>0</v>
      </c>
    </row>
    <row r="7" spans="2:8" x14ac:dyDescent="0.25">
      <c r="B7" s="6"/>
      <c r="C7" s="2" t="s">
        <v>5</v>
      </c>
      <c r="D7" s="22">
        <v>0</v>
      </c>
      <c r="E7" s="22">
        <v>0</v>
      </c>
      <c r="F7" s="22">
        <v>0</v>
      </c>
      <c r="G7" s="14">
        <v>0</v>
      </c>
      <c r="H7" s="20">
        <v>0</v>
      </c>
    </row>
    <row r="8" spans="2:8" x14ac:dyDescent="0.25">
      <c r="B8" s="6"/>
      <c r="C8" s="2" t="s">
        <v>22</v>
      </c>
      <c r="D8" s="22">
        <v>0</v>
      </c>
      <c r="E8" s="22">
        <v>0</v>
      </c>
      <c r="F8" s="22">
        <v>0</v>
      </c>
      <c r="G8" s="14">
        <v>0</v>
      </c>
      <c r="H8" s="20">
        <v>0</v>
      </c>
    </row>
    <row r="9" spans="2:8" x14ac:dyDescent="0.25">
      <c r="B9" s="4"/>
      <c r="C9" s="8" t="s">
        <v>23</v>
      </c>
      <c r="D9" s="22">
        <v>0</v>
      </c>
      <c r="E9" s="22">
        <v>0</v>
      </c>
      <c r="F9" s="22">
        <v>0</v>
      </c>
      <c r="G9" s="17">
        <v>0</v>
      </c>
      <c r="H9" s="18">
        <v>0</v>
      </c>
    </row>
    <row r="10" spans="2:8" x14ac:dyDescent="0.25">
      <c r="B10" s="3" t="s">
        <v>6</v>
      </c>
      <c r="C10" s="1" t="s">
        <v>4</v>
      </c>
      <c r="D10" s="21">
        <v>584.42999999999995</v>
      </c>
      <c r="E10" s="21">
        <v>587</v>
      </c>
      <c r="F10" s="21">
        <v>334</v>
      </c>
      <c r="G10" s="12">
        <v>171.45</v>
      </c>
      <c r="H10" s="39">
        <v>170</v>
      </c>
    </row>
    <row r="11" spans="2:8" x14ac:dyDescent="0.25">
      <c r="B11" s="6"/>
      <c r="C11" s="2" t="s">
        <v>5</v>
      </c>
      <c r="D11" s="22">
        <v>58</v>
      </c>
      <c r="E11" s="22">
        <v>70.2</v>
      </c>
      <c r="F11" s="22">
        <v>55.7</v>
      </c>
      <c r="G11" s="19">
        <v>33.67</v>
      </c>
      <c r="H11" s="20">
        <v>0</v>
      </c>
    </row>
    <row r="12" spans="2:8" x14ac:dyDescent="0.25">
      <c r="B12" s="6"/>
      <c r="C12" s="2" t="s">
        <v>22</v>
      </c>
      <c r="D12" s="22">
        <v>0</v>
      </c>
      <c r="E12" s="22">
        <v>0</v>
      </c>
      <c r="F12" s="22">
        <v>0</v>
      </c>
      <c r="G12" s="14">
        <v>0</v>
      </c>
      <c r="H12" s="20">
        <v>0</v>
      </c>
    </row>
    <row r="13" spans="2:8" x14ac:dyDescent="0.25">
      <c r="B13" s="4"/>
      <c r="C13" s="8" t="s">
        <v>23</v>
      </c>
      <c r="D13" s="22">
        <v>0</v>
      </c>
      <c r="E13" s="22">
        <v>0</v>
      </c>
      <c r="F13" s="22">
        <v>21.7</v>
      </c>
      <c r="G13" s="17">
        <v>21</v>
      </c>
      <c r="H13" s="18">
        <v>0</v>
      </c>
    </row>
    <row r="14" spans="2:8" x14ac:dyDescent="0.25">
      <c r="B14" s="3" t="s">
        <v>7</v>
      </c>
      <c r="C14" s="1" t="s">
        <v>4</v>
      </c>
      <c r="D14" s="21">
        <v>0</v>
      </c>
      <c r="E14" s="21">
        <v>0</v>
      </c>
      <c r="F14" s="21">
        <v>0</v>
      </c>
      <c r="G14" s="12">
        <v>0</v>
      </c>
      <c r="H14" s="39">
        <v>0</v>
      </c>
    </row>
    <row r="15" spans="2:8" x14ac:dyDescent="0.25">
      <c r="B15" s="6"/>
      <c r="C15" s="2" t="s">
        <v>5</v>
      </c>
      <c r="D15" s="22">
        <v>0</v>
      </c>
      <c r="E15" s="22">
        <v>0</v>
      </c>
      <c r="F15" s="22">
        <v>0</v>
      </c>
      <c r="G15" s="19">
        <v>0</v>
      </c>
      <c r="H15" s="20">
        <v>0</v>
      </c>
    </row>
    <row r="16" spans="2:8" x14ac:dyDescent="0.25">
      <c r="B16" s="6"/>
      <c r="C16" s="2" t="s">
        <v>22</v>
      </c>
      <c r="D16" s="22">
        <v>0</v>
      </c>
      <c r="E16" s="22">
        <v>0</v>
      </c>
      <c r="F16" s="22">
        <v>0</v>
      </c>
      <c r="G16" s="14">
        <v>0</v>
      </c>
      <c r="H16" s="20">
        <v>0</v>
      </c>
    </row>
    <row r="17" spans="2:8" x14ac:dyDescent="0.25">
      <c r="B17" s="6"/>
      <c r="C17" s="7" t="s">
        <v>23</v>
      </c>
      <c r="D17" s="22">
        <v>0</v>
      </c>
      <c r="E17" s="22">
        <v>0</v>
      </c>
      <c r="F17" s="22">
        <v>64</v>
      </c>
      <c r="G17" s="19">
        <v>82</v>
      </c>
      <c r="H17" s="20">
        <v>79.349999999999994</v>
      </c>
    </row>
    <row r="18" spans="2:8" x14ac:dyDescent="0.25">
      <c r="B18" s="3" t="s">
        <v>8</v>
      </c>
      <c r="C18" s="1" t="s">
        <v>4</v>
      </c>
      <c r="D18" s="21">
        <v>0</v>
      </c>
      <c r="E18" s="21">
        <v>0</v>
      </c>
      <c r="F18" s="21">
        <v>0</v>
      </c>
      <c r="G18" s="12">
        <v>0</v>
      </c>
      <c r="H18" s="39">
        <v>0</v>
      </c>
    </row>
    <row r="19" spans="2:8" x14ac:dyDescent="0.25">
      <c r="B19" s="6"/>
      <c r="C19" s="2" t="s">
        <v>5</v>
      </c>
      <c r="D19" s="22">
        <v>0</v>
      </c>
      <c r="E19" s="22">
        <v>0</v>
      </c>
      <c r="F19" s="22">
        <v>0</v>
      </c>
      <c r="G19" s="19">
        <v>0</v>
      </c>
      <c r="H19" s="20">
        <v>0</v>
      </c>
    </row>
    <row r="20" spans="2:8" x14ac:dyDescent="0.25">
      <c r="B20" s="6"/>
      <c r="C20" s="2" t="s">
        <v>22</v>
      </c>
      <c r="D20" s="22">
        <v>0</v>
      </c>
      <c r="E20" s="22">
        <v>0</v>
      </c>
      <c r="F20" s="22">
        <v>0</v>
      </c>
      <c r="G20" s="14">
        <v>0</v>
      </c>
      <c r="H20" s="20">
        <v>0</v>
      </c>
    </row>
    <row r="21" spans="2:8" x14ac:dyDescent="0.25">
      <c r="B21" s="4"/>
      <c r="C21" s="8" t="s">
        <v>23</v>
      </c>
      <c r="D21" s="22">
        <v>0</v>
      </c>
      <c r="E21" s="22">
        <v>0</v>
      </c>
      <c r="F21" s="22">
        <v>0</v>
      </c>
      <c r="G21" s="17">
        <v>0</v>
      </c>
      <c r="H21" s="18">
        <v>0</v>
      </c>
    </row>
    <row r="22" spans="2:8" x14ac:dyDescent="0.25">
      <c r="B22" s="3" t="s">
        <v>9</v>
      </c>
      <c r="C22" s="1" t="s">
        <v>25</v>
      </c>
      <c r="D22" s="21">
        <v>2118.2826250000003</v>
      </c>
      <c r="E22" s="21">
        <v>1485</v>
      </c>
      <c r="F22" s="21">
        <v>966.6</v>
      </c>
      <c r="G22" s="12">
        <v>1247.6069166666668</v>
      </c>
      <c r="H22" s="39">
        <v>1365.5351250000001</v>
      </c>
    </row>
    <row r="23" spans="2:8" x14ac:dyDescent="0.25">
      <c r="B23" s="6"/>
      <c r="C23" s="7" t="s">
        <v>26</v>
      </c>
      <c r="D23" s="22">
        <v>0</v>
      </c>
      <c r="E23" s="22">
        <v>0</v>
      </c>
      <c r="F23" s="22">
        <v>0</v>
      </c>
      <c r="G23" s="19">
        <v>0</v>
      </c>
      <c r="H23" s="20">
        <v>0</v>
      </c>
    </row>
    <row r="24" spans="2:8" x14ac:dyDescent="0.25">
      <c r="B24" s="7"/>
      <c r="C24" s="2" t="s">
        <v>27</v>
      </c>
      <c r="D24" s="22">
        <v>805</v>
      </c>
      <c r="E24" s="22">
        <v>1838</v>
      </c>
      <c r="F24" s="22">
        <v>1443</v>
      </c>
      <c r="G24" s="14">
        <v>2096</v>
      </c>
      <c r="H24" s="20">
        <v>0</v>
      </c>
    </row>
    <row r="25" spans="2:8" x14ac:dyDescent="0.25">
      <c r="B25" s="7"/>
      <c r="C25" s="2" t="s">
        <v>28</v>
      </c>
      <c r="D25" s="22">
        <v>8964</v>
      </c>
      <c r="E25" s="22">
        <v>8002</v>
      </c>
      <c r="F25" s="22">
        <v>8674</v>
      </c>
      <c r="G25" s="14">
        <v>6562</v>
      </c>
      <c r="H25" s="20">
        <v>0</v>
      </c>
    </row>
    <row r="26" spans="2:8" x14ac:dyDescent="0.25">
      <c r="B26" s="7"/>
      <c r="C26" s="2" t="s">
        <v>29</v>
      </c>
      <c r="D26" s="22">
        <v>0</v>
      </c>
      <c r="E26" s="22">
        <v>0</v>
      </c>
      <c r="F26" s="22">
        <v>0</v>
      </c>
      <c r="G26" s="14">
        <v>0</v>
      </c>
      <c r="H26" s="20">
        <v>0</v>
      </c>
    </row>
    <row r="27" spans="2:8" x14ac:dyDescent="0.25">
      <c r="B27" s="7"/>
      <c r="C27" s="2" t="s">
        <v>4</v>
      </c>
      <c r="D27" s="22">
        <v>0</v>
      </c>
      <c r="E27" s="22">
        <v>0</v>
      </c>
      <c r="F27" s="22">
        <v>0</v>
      </c>
      <c r="G27" s="14">
        <v>0</v>
      </c>
      <c r="H27" s="20">
        <v>0</v>
      </c>
    </row>
    <row r="28" spans="2:8" x14ac:dyDescent="0.25">
      <c r="B28" s="6"/>
      <c r="C28" s="2" t="s">
        <v>5</v>
      </c>
      <c r="D28" s="22">
        <v>35.659999999999997</v>
      </c>
      <c r="E28" s="22">
        <v>3.09</v>
      </c>
      <c r="F28" s="22">
        <v>21</v>
      </c>
      <c r="G28" s="19">
        <v>1.4790000000000001</v>
      </c>
      <c r="H28" s="20">
        <v>0</v>
      </c>
    </row>
    <row r="29" spans="2:8" x14ac:dyDescent="0.25">
      <c r="B29" s="6"/>
      <c r="C29" s="2" t="s">
        <v>22</v>
      </c>
      <c r="D29" s="22">
        <v>0</v>
      </c>
      <c r="E29" s="22">
        <v>0</v>
      </c>
      <c r="F29" s="22">
        <v>0</v>
      </c>
      <c r="G29" s="14">
        <v>0</v>
      </c>
      <c r="H29" s="20">
        <v>0</v>
      </c>
    </row>
    <row r="30" spans="2:8" x14ac:dyDescent="0.25">
      <c r="B30" s="8"/>
      <c r="C30" s="5" t="s">
        <v>23</v>
      </c>
      <c r="D30" s="23">
        <v>0</v>
      </c>
      <c r="E30" s="23">
        <v>0</v>
      </c>
      <c r="F30" s="23">
        <v>244.1</v>
      </c>
      <c r="G30" s="13">
        <v>134.80000000000001</v>
      </c>
      <c r="H30" s="17">
        <v>20.69</v>
      </c>
    </row>
    <row r="31" spans="2:8" x14ac:dyDescent="0.25">
      <c r="B31" s="6" t="s">
        <v>10</v>
      </c>
      <c r="C31" s="2" t="s">
        <v>4</v>
      </c>
      <c r="D31" s="22">
        <v>0</v>
      </c>
      <c r="E31" s="22">
        <v>0</v>
      </c>
      <c r="F31" s="22">
        <v>0</v>
      </c>
      <c r="G31" s="14">
        <v>0</v>
      </c>
      <c r="H31" s="19">
        <v>0</v>
      </c>
    </row>
    <row r="32" spans="2:8" x14ac:dyDescent="0.25">
      <c r="B32" s="6"/>
      <c r="C32" s="2" t="s">
        <v>5</v>
      </c>
      <c r="D32" s="22">
        <v>0</v>
      </c>
      <c r="E32" s="22">
        <v>0</v>
      </c>
      <c r="F32" s="22">
        <v>15.5</v>
      </c>
      <c r="G32" s="14">
        <v>0</v>
      </c>
      <c r="H32" s="19">
        <v>0</v>
      </c>
    </row>
    <row r="33" spans="2:8" x14ac:dyDescent="0.25">
      <c r="B33" s="6"/>
      <c r="C33" s="2" t="s">
        <v>22</v>
      </c>
      <c r="D33" s="22">
        <v>0</v>
      </c>
      <c r="E33" s="22">
        <v>0</v>
      </c>
      <c r="F33" s="22">
        <v>0</v>
      </c>
      <c r="G33" s="14">
        <v>0</v>
      </c>
      <c r="H33" s="19">
        <v>0</v>
      </c>
    </row>
    <row r="34" spans="2:8" x14ac:dyDescent="0.25">
      <c r="B34" s="4"/>
      <c r="C34" s="5" t="s">
        <v>23</v>
      </c>
      <c r="D34" s="22">
        <v>0</v>
      </c>
      <c r="E34" s="22">
        <v>0</v>
      </c>
      <c r="F34" s="22">
        <v>8.1999999999999993</v>
      </c>
      <c r="G34" s="13">
        <v>1.8</v>
      </c>
      <c r="H34" s="17">
        <v>0</v>
      </c>
    </row>
    <row r="35" spans="2:8" x14ac:dyDescent="0.25">
      <c r="B35" s="3" t="s">
        <v>11</v>
      </c>
      <c r="C35" s="1" t="s">
        <v>31</v>
      </c>
      <c r="D35" s="21">
        <v>3433.4019583333325</v>
      </c>
      <c r="E35" s="21">
        <v>2377</v>
      </c>
      <c r="F35" s="21">
        <v>2025.5</v>
      </c>
      <c r="G35" s="12">
        <v>2230.2614166666667</v>
      </c>
      <c r="H35" s="40">
        <v>2493.6514999999995</v>
      </c>
    </row>
    <row r="36" spans="2:8" x14ac:dyDescent="0.25">
      <c r="B36" s="6"/>
      <c r="C36" s="2" t="s">
        <v>32</v>
      </c>
      <c r="D36" s="22">
        <v>3429</v>
      </c>
      <c r="E36" s="22">
        <v>0</v>
      </c>
      <c r="F36" s="22">
        <v>0</v>
      </c>
      <c r="G36" s="14">
        <v>0</v>
      </c>
      <c r="H36" s="19">
        <v>0</v>
      </c>
    </row>
    <row r="37" spans="2:8" x14ac:dyDescent="0.25">
      <c r="B37" s="6"/>
      <c r="C37" s="2" t="s">
        <v>4</v>
      </c>
      <c r="D37" s="22">
        <v>0</v>
      </c>
      <c r="E37" s="22">
        <v>0</v>
      </c>
      <c r="F37" s="22">
        <v>0</v>
      </c>
      <c r="G37" s="14">
        <v>0</v>
      </c>
      <c r="H37" s="19">
        <v>0</v>
      </c>
    </row>
    <row r="38" spans="2:8" x14ac:dyDescent="0.25">
      <c r="B38" s="6"/>
      <c r="C38" s="2" t="s">
        <v>5</v>
      </c>
      <c r="D38" s="22">
        <v>303.41000000000003</v>
      </c>
      <c r="E38" s="22">
        <v>341</v>
      </c>
      <c r="F38" s="22">
        <v>167</v>
      </c>
      <c r="G38" s="14">
        <v>123.25</v>
      </c>
      <c r="H38" s="19">
        <v>121</v>
      </c>
    </row>
    <row r="39" spans="2:8" x14ac:dyDescent="0.25">
      <c r="B39" s="6"/>
      <c r="C39" s="2" t="s">
        <v>22</v>
      </c>
      <c r="D39" s="22">
        <v>0</v>
      </c>
      <c r="E39" s="22">
        <v>0</v>
      </c>
      <c r="F39" s="22">
        <v>0</v>
      </c>
      <c r="G39" s="14">
        <v>0</v>
      </c>
      <c r="H39" s="19">
        <v>0</v>
      </c>
    </row>
    <row r="40" spans="2:8" x14ac:dyDescent="0.25">
      <c r="B40" s="4"/>
      <c r="C40" s="5" t="s">
        <v>23</v>
      </c>
      <c r="D40" s="23">
        <v>0</v>
      </c>
      <c r="E40" s="23">
        <v>0</v>
      </c>
      <c r="F40" s="23">
        <v>155.4</v>
      </c>
      <c r="G40" s="13">
        <v>181.9</v>
      </c>
      <c r="H40" s="17">
        <v>22.89</v>
      </c>
    </row>
    <row r="41" spans="2:8" x14ac:dyDescent="0.25">
      <c r="B41" s="6" t="s">
        <v>12</v>
      </c>
      <c r="C41" s="2" t="s">
        <v>34</v>
      </c>
      <c r="D41" s="22">
        <v>0</v>
      </c>
      <c r="E41" s="22">
        <v>0</v>
      </c>
      <c r="F41" s="22">
        <v>0</v>
      </c>
      <c r="G41" s="14">
        <v>0</v>
      </c>
      <c r="H41" s="19">
        <v>0</v>
      </c>
    </row>
    <row r="42" spans="2:8" x14ac:dyDescent="0.25">
      <c r="B42" s="6"/>
      <c r="C42" s="2" t="s">
        <v>5</v>
      </c>
      <c r="D42" s="22">
        <v>657.11</v>
      </c>
      <c r="E42" s="22">
        <v>291</v>
      </c>
      <c r="F42" s="22">
        <v>255</v>
      </c>
      <c r="G42" s="14">
        <v>258.8</v>
      </c>
      <c r="H42" s="19">
        <v>305</v>
      </c>
    </row>
    <row r="43" spans="2:8" x14ac:dyDescent="0.25">
      <c r="B43" s="6"/>
      <c r="C43" s="2" t="s">
        <v>22</v>
      </c>
      <c r="D43" s="22">
        <v>0</v>
      </c>
      <c r="E43" s="22">
        <v>0</v>
      </c>
      <c r="F43" s="22">
        <v>0</v>
      </c>
      <c r="G43" s="14">
        <v>0</v>
      </c>
      <c r="H43" s="19">
        <v>0</v>
      </c>
    </row>
    <row r="44" spans="2:8" x14ac:dyDescent="0.25">
      <c r="B44" s="6"/>
      <c r="C44" s="2" t="s">
        <v>13</v>
      </c>
      <c r="D44" s="22">
        <v>0</v>
      </c>
      <c r="E44" s="22">
        <v>0</v>
      </c>
      <c r="F44" s="22">
        <v>0</v>
      </c>
      <c r="G44" s="14">
        <v>0</v>
      </c>
      <c r="H44" s="19">
        <v>0</v>
      </c>
    </row>
    <row r="45" spans="2:8" x14ac:dyDescent="0.25">
      <c r="B45" s="6"/>
      <c r="C45" s="2" t="s">
        <v>14</v>
      </c>
      <c r="D45" s="22">
        <v>0</v>
      </c>
      <c r="E45" s="22">
        <v>106</v>
      </c>
      <c r="F45" s="22">
        <v>57.5</v>
      </c>
      <c r="G45" s="14">
        <v>77.599999999999994</v>
      </c>
      <c r="H45" s="19">
        <v>94</v>
      </c>
    </row>
    <row r="46" spans="2:8" x14ac:dyDescent="0.25">
      <c r="B46" s="6"/>
      <c r="C46" s="2" t="s">
        <v>35</v>
      </c>
      <c r="D46" s="22">
        <v>0</v>
      </c>
      <c r="E46" s="22">
        <v>0</v>
      </c>
      <c r="F46" s="22">
        <v>0</v>
      </c>
      <c r="G46" s="14">
        <v>0</v>
      </c>
      <c r="H46" s="19">
        <v>0</v>
      </c>
    </row>
    <row r="47" spans="2:8" x14ac:dyDescent="0.25">
      <c r="B47" s="6"/>
      <c r="C47" s="2" t="s">
        <v>36</v>
      </c>
      <c r="D47" s="22">
        <v>0</v>
      </c>
      <c r="E47" s="22">
        <v>0</v>
      </c>
      <c r="F47" s="22">
        <v>233.2</v>
      </c>
      <c r="G47" s="14">
        <v>292.3</v>
      </c>
      <c r="H47" s="19">
        <v>139.08000000000001</v>
      </c>
    </row>
    <row r="48" spans="2:8" x14ac:dyDescent="0.25">
      <c r="B48" s="4"/>
      <c r="C48" s="5" t="s">
        <v>37</v>
      </c>
      <c r="D48" s="23">
        <v>0</v>
      </c>
      <c r="E48" s="23">
        <v>0</v>
      </c>
      <c r="F48" s="23">
        <v>3.6</v>
      </c>
      <c r="G48" s="13">
        <v>7.2</v>
      </c>
      <c r="H48" s="17">
        <v>0</v>
      </c>
    </row>
    <row r="49" spans="2:8" x14ac:dyDescent="0.25">
      <c r="B49" s="3" t="s">
        <v>15</v>
      </c>
      <c r="C49" s="1" t="s">
        <v>34</v>
      </c>
      <c r="D49" s="21">
        <v>0</v>
      </c>
      <c r="E49" s="21">
        <v>0</v>
      </c>
      <c r="F49" s="21">
        <v>0</v>
      </c>
      <c r="G49" s="12">
        <v>0</v>
      </c>
      <c r="H49" s="40">
        <v>0</v>
      </c>
    </row>
    <row r="50" spans="2:8" x14ac:dyDescent="0.25">
      <c r="B50" s="6"/>
      <c r="C50" s="2" t="s">
        <v>5</v>
      </c>
      <c r="D50" s="22">
        <v>0</v>
      </c>
      <c r="E50" s="22">
        <v>0</v>
      </c>
      <c r="F50" s="22">
        <v>0</v>
      </c>
      <c r="G50" s="14">
        <v>0</v>
      </c>
      <c r="H50" s="19">
        <v>0</v>
      </c>
    </row>
    <row r="51" spans="2:8" x14ac:dyDescent="0.25">
      <c r="B51" s="6"/>
      <c r="C51" s="2" t="s">
        <v>22</v>
      </c>
      <c r="D51" s="22">
        <v>0</v>
      </c>
      <c r="E51" s="22">
        <v>0</v>
      </c>
      <c r="F51" s="22">
        <v>0</v>
      </c>
      <c r="G51" s="14">
        <v>0</v>
      </c>
      <c r="H51" s="19">
        <v>0</v>
      </c>
    </row>
    <row r="52" spans="2:8" x14ac:dyDescent="0.25">
      <c r="B52" s="6"/>
      <c r="C52" s="2" t="s">
        <v>13</v>
      </c>
      <c r="D52" s="22">
        <v>0</v>
      </c>
      <c r="E52" s="22">
        <v>0</v>
      </c>
      <c r="F52" s="22">
        <v>0</v>
      </c>
      <c r="G52" s="14">
        <v>0</v>
      </c>
      <c r="H52" s="19">
        <v>0</v>
      </c>
    </row>
    <row r="53" spans="2:8" x14ac:dyDescent="0.25">
      <c r="B53" s="6"/>
      <c r="C53" s="2" t="s">
        <v>14</v>
      </c>
      <c r="D53" s="22">
        <v>0</v>
      </c>
      <c r="E53" s="22">
        <v>0</v>
      </c>
      <c r="F53" s="22">
        <v>0</v>
      </c>
      <c r="G53" s="14">
        <v>0</v>
      </c>
      <c r="H53" s="19">
        <v>0</v>
      </c>
    </row>
    <row r="54" spans="2:8" x14ac:dyDescent="0.25">
      <c r="B54" s="6"/>
      <c r="C54" s="2" t="s">
        <v>35</v>
      </c>
      <c r="D54" s="22">
        <v>0</v>
      </c>
      <c r="E54" s="22">
        <v>0</v>
      </c>
      <c r="F54" s="22">
        <v>0</v>
      </c>
      <c r="G54" s="14">
        <v>0</v>
      </c>
      <c r="H54" s="19">
        <v>0</v>
      </c>
    </row>
    <row r="55" spans="2:8" x14ac:dyDescent="0.25">
      <c r="B55" s="6"/>
      <c r="C55" s="2" t="s">
        <v>36</v>
      </c>
      <c r="D55" s="22">
        <v>0</v>
      </c>
      <c r="E55" s="22">
        <v>0</v>
      </c>
      <c r="F55" s="22">
        <v>23.4</v>
      </c>
      <c r="G55" s="14">
        <v>50.7</v>
      </c>
      <c r="H55" s="19">
        <v>22.51</v>
      </c>
    </row>
    <row r="56" spans="2:8" x14ac:dyDescent="0.25">
      <c r="B56" s="4"/>
      <c r="C56" s="5" t="s">
        <v>37</v>
      </c>
      <c r="D56" s="22">
        <v>0</v>
      </c>
      <c r="E56" s="22">
        <v>0</v>
      </c>
      <c r="F56" s="22">
        <v>0</v>
      </c>
      <c r="G56" s="13">
        <v>0</v>
      </c>
      <c r="H56" s="17">
        <v>0</v>
      </c>
    </row>
    <row r="57" spans="2:8" x14ac:dyDescent="0.25">
      <c r="B57" s="3" t="s">
        <v>16</v>
      </c>
      <c r="C57" s="1" t="s">
        <v>34</v>
      </c>
      <c r="D57" s="21">
        <v>0</v>
      </c>
      <c r="E57" s="21">
        <v>0</v>
      </c>
      <c r="F57" s="21">
        <v>0</v>
      </c>
      <c r="G57" s="12">
        <v>0</v>
      </c>
      <c r="H57" s="40">
        <v>0</v>
      </c>
    </row>
    <row r="58" spans="2:8" x14ac:dyDescent="0.25">
      <c r="B58" s="6"/>
      <c r="C58" s="2" t="s">
        <v>5</v>
      </c>
      <c r="D58" s="22">
        <v>138.44</v>
      </c>
      <c r="E58" s="22">
        <v>0</v>
      </c>
      <c r="F58" s="22">
        <v>19.600000000000001</v>
      </c>
      <c r="G58" s="14">
        <v>53.6</v>
      </c>
      <c r="H58" s="19">
        <v>22</v>
      </c>
    </row>
    <row r="59" spans="2:8" x14ac:dyDescent="0.25">
      <c r="B59" s="6"/>
      <c r="C59" s="2" t="s">
        <v>22</v>
      </c>
      <c r="D59" s="22">
        <v>0</v>
      </c>
      <c r="E59" s="22">
        <v>0</v>
      </c>
      <c r="F59" s="22">
        <v>0</v>
      </c>
      <c r="G59" s="14">
        <v>0</v>
      </c>
      <c r="H59" s="19">
        <v>0</v>
      </c>
    </row>
    <row r="60" spans="2:8" x14ac:dyDescent="0.25">
      <c r="B60" s="6"/>
      <c r="C60" s="2" t="s">
        <v>13</v>
      </c>
      <c r="D60" s="22">
        <v>0</v>
      </c>
      <c r="E60" s="22">
        <v>0</v>
      </c>
      <c r="F60" s="22">
        <v>0</v>
      </c>
      <c r="G60" s="14">
        <v>0</v>
      </c>
      <c r="H60" s="19">
        <v>0</v>
      </c>
    </row>
    <row r="61" spans="2:8" x14ac:dyDescent="0.25">
      <c r="B61" s="6"/>
      <c r="C61" s="2" t="s">
        <v>14</v>
      </c>
      <c r="D61" s="22">
        <v>102</v>
      </c>
      <c r="E61" s="22">
        <v>19.8</v>
      </c>
      <c r="F61" s="22">
        <v>0</v>
      </c>
      <c r="G61" s="14">
        <v>0</v>
      </c>
      <c r="H61" s="19">
        <v>0</v>
      </c>
    </row>
    <row r="62" spans="2:8" x14ac:dyDescent="0.25">
      <c r="B62" s="6"/>
      <c r="C62" s="2" t="s">
        <v>35</v>
      </c>
      <c r="D62" s="22">
        <v>0</v>
      </c>
      <c r="E62" s="22">
        <v>0</v>
      </c>
      <c r="F62" s="22">
        <v>0</v>
      </c>
      <c r="G62" s="14">
        <v>0</v>
      </c>
      <c r="H62" s="19">
        <v>0</v>
      </c>
    </row>
    <row r="63" spans="2:8" x14ac:dyDescent="0.25">
      <c r="B63" s="6"/>
      <c r="C63" s="2" t="s">
        <v>36</v>
      </c>
      <c r="D63" s="22">
        <v>0</v>
      </c>
      <c r="E63" s="22">
        <v>0</v>
      </c>
      <c r="F63" s="22">
        <v>22.3</v>
      </c>
      <c r="G63" s="14">
        <v>42.8</v>
      </c>
      <c r="H63" s="19">
        <v>21.56</v>
      </c>
    </row>
    <row r="64" spans="2:8" x14ac:dyDescent="0.25">
      <c r="B64" s="6"/>
      <c r="C64" s="2" t="s">
        <v>37</v>
      </c>
      <c r="D64" s="22">
        <v>0</v>
      </c>
      <c r="E64" s="22">
        <v>0</v>
      </c>
      <c r="F64" s="22">
        <v>7.3</v>
      </c>
      <c r="G64" s="14">
        <v>5.2</v>
      </c>
      <c r="H64" s="19">
        <v>1.01</v>
      </c>
    </row>
    <row r="65" spans="2:8" x14ac:dyDescent="0.25">
      <c r="B65" s="3" t="s">
        <v>17</v>
      </c>
      <c r="C65" s="1" t="s">
        <v>13</v>
      </c>
      <c r="D65" s="21">
        <v>0</v>
      </c>
      <c r="E65" s="21">
        <v>0</v>
      </c>
      <c r="F65" s="21">
        <v>0</v>
      </c>
      <c r="G65" s="12">
        <v>0</v>
      </c>
      <c r="H65" s="40">
        <v>0</v>
      </c>
    </row>
    <row r="66" spans="2:8" x14ac:dyDescent="0.25">
      <c r="B66" s="6"/>
      <c r="C66" s="2" t="s">
        <v>14</v>
      </c>
      <c r="D66" s="22">
        <v>101.89</v>
      </c>
      <c r="E66" s="22">
        <v>59.2</v>
      </c>
      <c r="F66" s="22">
        <v>44.3</v>
      </c>
      <c r="G66" s="14">
        <v>21</v>
      </c>
      <c r="H66" s="19">
        <v>21</v>
      </c>
    </row>
    <row r="67" spans="2:8" x14ac:dyDescent="0.25">
      <c r="B67" s="6"/>
      <c r="C67" s="2" t="s">
        <v>35</v>
      </c>
      <c r="D67" s="22">
        <v>0</v>
      </c>
      <c r="E67" s="22">
        <v>0</v>
      </c>
      <c r="F67" s="22">
        <v>0</v>
      </c>
      <c r="G67" s="14">
        <v>0</v>
      </c>
      <c r="H67" s="19">
        <v>0</v>
      </c>
    </row>
    <row r="68" spans="2:8" x14ac:dyDescent="0.25">
      <c r="B68" s="4"/>
      <c r="C68" s="5" t="s">
        <v>36</v>
      </c>
      <c r="D68" s="23">
        <v>0</v>
      </c>
      <c r="E68" s="23">
        <v>0</v>
      </c>
      <c r="F68" s="23">
        <v>17.399999999999999</v>
      </c>
      <c r="G68" s="13">
        <v>21.2</v>
      </c>
      <c r="H68" s="17">
        <v>10.88</v>
      </c>
    </row>
    <row r="69" spans="2:8" x14ac:dyDescent="0.25">
      <c r="B69" s="3" t="s">
        <v>18</v>
      </c>
      <c r="C69" s="1" t="s">
        <v>38</v>
      </c>
      <c r="D69" s="22">
        <v>7044.9339583333331</v>
      </c>
      <c r="E69" s="22">
        <v>6086</v>
      </c>
      <c r="F69" s="22">
        <v>2588.1999999999998</v>
      </c>
      <c r="G69" s="12">
        <v>5637.999291666667</v>
      </c>
      <c r="H69" s="40">
        <v>5381.3981249999988</v>
      </c>
    </row>
    <row r="70" spans="2:8" x14ac:dyDescent="0.25">
      <c r="B70" s="6"/>
      <c r="C70" s="2" t="s">
        <v>31</v>
      </c>
      <c r="D70" s="22">
        <v>3433.4019583333325</v>
      </c>
      <c r="E70" s="22">
        <v>2377</v>
      </c>
      <c r="F70" s="22">
        <v>2025.5</v>
      </c>
      <c r="G70" s="14">
        <v>2230.2614166666667</v>
      </c>
      <c r="H70" s="19">
        <v>2493.6514999999995</v>
      </c>
    </row>
    <row r="71" spans="2:8" x14ac:dyDescent="0.25">
      <c r="B71" s="6"/>
      <c r="C71" s="2" t="s">
        <v>33</v>
      </c>
      <c r="D71" s="22">
        <v>4424.0337499999996</v>
      </c>
      <c r="E71" s="22">
        <v>3755</v>
      </c>
      <c r="F71" s="22">
        <v>2058.9</v>
      </c>
      <c r="G71" s="14">
        <v>2771.7057916666672</v>
      </c>
      <c r="H71" s="19">
        <v>3034.8780833333331</v>
      </c>
    </row>
    <row r="72" spans="2:8" x14ac:dyDescent="0.25">
      <c r="B72" s="6"/>
      <c r="C72" s="2" t="s">
        <v>39</v>
      </c>
      <c r="D72" s="22">
        <v>29082.807500000003</v>
      </c>
      <c r="E72" s="22">
        <v>23664</v>
      </c>
      <c r="F72" s="22">
        <v>17017</v>
      </c>
      <c r="G72" s="14">
        <v>17706.291625000002</v>
      </c>
      <c r="H72" s="19">
        <v>16181.838666666667</v>
      </c>
    </row>
    <row r="73" spans="2:8" x14ac:dyDescent="0.25">
      <c r="B73" s="6"/>
      <c r="C73" s="2" t="s">
        <v>40</v>
      </c>
      <c r="D73" s="22">
        <v>3584</v>
      </c>
      <c r="E73" s="22">
        <v>0</v>
      </c>
      <c r="F73" s="22">
        <v>0</v>
      </c>
      <c r="G73" s="14">
        <v>0</v>
      </c>
      <c r="H73" s="19">
        <v>5830</v>
      </c>
    </row>
    <row r="74" spans="2:8" x14ac:dyDescent="0.25">
      <c r="B74" s="7"/>
      <c r="C74" s="2" t="s">
        <v>41</v>
      </c>
      <c r="D74" s="22">
        <v>21152</v>
      </c>
      <c r="E74" s="22">
        <v>18332</v>
      </c>
      <c r="F74" s="22">
        <v>21964</v>
      </c>
      <c r="G74" s="14">
        <v>19732</v>
      </c>
      <c r="H74" s="19">
        <v>19692</v>
      </c>
    </row>
    <row r="75" spans="2:8" x14ac:dyDescent="0.25">
      <c r="B75" s="7"/>
      <c r="C75" s="2" t="s">
        <v>42</v>
      </c>
      <c r="D75" s="22">
        <v>2444</v>
      </c>
      <c r="E75" s="22">
        <v>2162</v>
      </c>
      <c r="F75" s="22">
        <v>0</v>
      </c>
      <c r="G75" s="14">
        <v>0</v>
      </c>
      <c r="H75" s="19">
        <v>0</v>
      </c>
    </row>
    <row r="76" spans="2:8" x14ac:dyDescent="0.25">
      <c r="B76" s="7"/>
      <c r="C76" s="2" t="s">
        <v>43</v>
      </c>
      <c r="D76" s="22">
        <v>24631</v>
      </c>
      <c r="E76" s="22">
        <v>15262</v>
      </c>
      <c r="F76" s="22">
        <v>0</v>
      </c>
      <c r="G76" s="14">
        <v>0</v>
      </c>
      <c r="H76" s="19">
        <v>0</v>
      </c>
    </row>
    <row r="77" spans="2:8" x14ac:dyDescent="0.25">
      <c r="B77" s="7"/>
      <c r="C77" s="2" t="s">
        <v>44</v>
      </c>
      <c r="D77" s="22">
        <v>3273</v>
      </c>
      <c r="E77" s="22">
        <v>1687</v>
      </c>
      <c r="F77" s="22">
        <v>0</v>
      </c>
      <c r="G77" s="14">
        <v>0</v>
      </c>
      <c r="H77" s="19">
        <v>0</v>
      </c>
    </row>
    <row r="78" spans="2:8" x14ac:dyDescent="0.25">
      <c r="B78" s="7"/>
      <c r="C78" s="2" t="s">
        <v>45</v>
      </c>
      <c r="D78" s="22">
        <v>11252</v>
      </c>
      <c r="E78" s="22">
        <v>8174</v>
      </c>
      <c r="F78" s="22">
        <v>5800</v>
      </c>
      <c r="G78" s="14">
        <v>4712</v>
      </c>
      <c r="H78" s="19">
        <v>0</v>
      </c>
    </row>
    <row r="79" spans="2:8" x14ac:dyDescent="0.25">
      <c r="B79" s="7"/>
      <c r="C79" s="2" t="s">
        <v>54</v>
      </c>
      <c r="D79" s="22">
        <v>2263.7037096794611</v>
      </c>
      <c r="E79" s="22">
        <v>1591</v>
      </c>
      <c r="F79" s="22">
        <v>0</v>
      </c>
      <c r="G79" s="14">
        <v>0</v>
      </c>
      <c r="H79" s="19">
        <v>0</v>
      </c>
    </row>
    <row r="80" spans="2:8" x14ac:dyDescent="0.25">
      <c r="B80" s="7"/>
      <c r="C80" s="2" t="s">
        <v>30</v>
      </c>
      <c r="D80" s="22">
        <v>9894</v>
      </c>
      <c r="E80" s="22">
        <v>0</v>
      </c>
      <c r="F80" s="22">
        <v>0</v>
      </c>
      <c r="G80" s="14">
        <v>0</v>
      </c>
      <c r="H80" s="19">
        <v>0</v>
      </c>
    </row>
    <row r="81" spans="2:8" x14ac:dyDescent="0.25">
      <c r="B81" s="7"/>
      <c r="C81" s="2" t="s">
        <v>32</v>
      </c>
      <c r="D81" s="22">
        <v>3429</v>
      </c>
      <c r="E81" s="22">
        <v>0</v>
      </c>
      <c r="F81" s="22">
        <v>0</v>
      </c>
      <c r="G81" s="14">
        <v>0</v>
      </c>
      <c r="H81" s="19">
        <v>0</v>
      </c>
    </row>
    <row r="82" spans="2:8" x14ac:dyDescent="0.25">
      <c r="B82" s="7"/>
      <c r="C82" s="2" t="s">
        <v>51</v>
      </c>
      <c r="D82" s="22">
        <v>5646</v>
      </c>
      <c r="E82" s="22">
        <v>4965</v>
      </c>
      <c r="F82" s="22">
        <v>3732</v>
      </c>
      <c r="G82" s="14">
        <v>4745</v>
      </c>
      <c r="H82" s="19">
        <v>4418</v>
      </c>
    </row>
    <row r="83" spans="2:8" x14ac:dyDescent="0.25">
      <c r="B83" s="7"/>
      <c r="C83" s="2" t="s">
        <v>4</v>
      </c>
      <c r="D83" s="22">
        <v>1674</v>
      </c>
      <c r="E83" s="22">
        <v>3719</v>
      </c>
      <c r="F83" s="22">
        <v>3066</v>
      </c>
      <c r="G83" s="14">
        <v>1660.7</v>
      </c>
      <c r="H83" s="19">
        <v>2460</v>
      </c>
    </row>
    <row r="84" spans="2:8" x14ac:dyDescent="0.25">
      <c r="B84" s="7"/>
      <c r="C84" s="2" t="s">
        <v>5</v>
      </c>
      <c r="D84" s="22">
        <v>6163.06</v>
      </c>
      <c r="E84" s="22">
        <v>1401</v>
      </c>
      <c r="F84" s="22">
        <v>1931</v>
      </c>
      <c r="G84" s="14">
        <v>1918</v>
      </c>
      <c r="H84" s="19">
        <v>590</v>
      </c>
    </row>
    <row r="85" spans="2:8" x14ac:dyDescent="0.25">
      <c r="B85" s="7"/>
      <c r="C85" s="2" t="s">
        <v>22</v>
      </c>
      <c r="D85" s="22">
        <v>0</v>
      </c>
      <c r="E85" s="22">
        <v>0</v>
      </c>
      <c r="F85" s="22">
        <v>0</v>
      </c>
      <c r="G85" s="14">
        <v>0</v>
      </c>
      <c r="H85" s="19">
        <v>0</v>
      </c>
    </row>
    <row r="86" spans="2:8" x14ac:dyDescent="0.25">
      <c r="B86" s="7"/>
      <c r="C86" s="2" t="s">
        <v>50</v>
      </c>
      <c r="D86" s="22">
        <v>0</v>
      </c>
      <c r="E86" s="22">
        <v>0</v>
      </c>
      <c r="F86" s="22">
        <v>2331</v>
      </c>
      <c r="G86" s="14">
        <v>1891</v>
      </c>
      <c r="H86" s="19">
        <v>830</v>
      </c>
    </row>
    <row r="87" spans="2:8" x14ac:dyDescent="0.25">
      <c r="B87" s="8"/>
      <c r="C87" s="5" t="s">
        <v>49</v>
      </c>
      <c r="D87" s="23">
        <v>0</v>
      </c>
      <c r="E87" s="23">
        <v>0</v>
      </c>
      <c r="F87" s="23">
        <v>340</v>
      </c>
      <c r="G87" s="13">
        <v>137</v>
      </c>
      <c r="H87" s="17">
        <v>115</v>
      </c>
    </row>
    <row r="88" spans="2:8" x14ac:dyDescent="0.25">
      <c r="B88" s="53" t="s">
        <v>56</v>
      </c>
      <c r="C88" s="54"/>
      <c r="D88" s="24">
        <f t="shared" ref="D88:H88" si="0">SUM(D22,D35,D69,D70,D71,D72)</f>
        <v>49536.861749999996</v>
      </c>
      <c r="E88" s="24">
        <f t="shared" si="0"/>
        <v>39744</v>
      </c>
      <c r="F88" s="24">
        <f t="shared" si="0"/>
        <v>26681.699999999997</v>
      </c>
      <c r="G88" s="24">
        <f t="shared" si="0"/>
        <v>31824.126458333336</v>
      </c>
      <c r="H88" s="24">
        <f t="shared" si="0"/>
        <v>30950.952999999998</v>
      </c>
    </row>
    <row r="89" spans="2:8" x14ac:dyDescent="0.25">
      <c r="B89" s="53" t="s">
        <v>55</v>
      </c>
      <c r="C89" s="54"/>
      <c r="D89" s="24">
        <f t="shared" ref="D89:H89" si="1">SUM(D69:D87)</f>
        <v>139390.94087634614</v>
      </c>
      <c r="E89" s="24">
        <f t="shared" si="1"/>
        <v>93175</v>
      </c>
      <c r="F89" s="24">
        <f t="shared" si="1"/>
        <v>62853.599999999999</v>
      </c>
      <c r="G89" s="11">
        <f t="shared" si="1"/>
        <v>63141.958124999997</v>
      </c>
      <c r="H89" s="26">
        <f t="shared" si="1"/>
        <v>61026.766374999999</v>
      </c>
    </row>
    <row r="90" spans="2:8" x14ac:dyDescent="0.25">
      <c r="B90" s="53" t="s">
        <v>21</v>
      </c>
      <c r="C90" s="54"/>
      <c r="D90" s="24">
        <f t="shared" ref="D90:H90" si="2">SUM(D5:D87)</f>
        <v>165767.56545967946</v>
      </c>
      <c r="E90" s="24">
        <f t="shared" si="2"/>
        <v>113319.29000000001</v>
      </c>
      <c r="F90" s="24">
        <f t="shared" si="2"/>
        <v>81464.900000000009</v>
      </c>
      <c r="G90" s="24">
        <f t="shared" si="2"/>
        <v>81604.575458333333</v>
      </c>
      <c r="H90" s="24">
        <f t="shared" si="2"/>
        <v>70354.922999999995</v>
      </c>
    </row>
    <row r="92" spans="2:8" x14ac:dyDescent="0.25">
      <c r="B92" t="s">
        <v>63</v>
      </c>
    </row>
    <row r="93" spans="2:8" x14ac:dyDescent="0.25">
      <c r="B93" s="47" t="s">
        <v>69</v>
      </c>
    </row>
    <row r="94" spans="2:8" x14ac:dyDescent="0.25">
      <c r="B94" s="47" t="s">
        <v>65</v>
      </c>
    </row>
    <row r="95" spans="2:8" x14ac:dyDescent="0.25">
      <c r="B95" s="47" t="s">
        <v>64</v>
      </c>
    </row>
  </sheetData>
  <mergeCells count="5">
    <mergeCell ref="B1:H1"/>
    <mergeCell ref="B2:H2"/>
    <mergeCell ref="B90:C90"/>
    <mergeCell ref="B88:C88"/>
    <mergeCell ref="B89:C89"/>
  </mergeCells>
  <printOptions horizontalCentered="1"/>
  <pageMargins left="0.7" right="0.7" top="0.75" bottom="0.75" header="0.3" footer="0.3"/>
  <pageSetup scale="60" orientation="landscape" r:id="rId1"/>
  <headerFooter>
    <oddFooter>&amp;L&amp;D&amp;R&amp;Z&amp;F</oddFooter>
  </headerFooter>
  <rowBreaks count="1" manualBreakCount="1">
    <brk id="48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95" sqref="B95"/>
    </sheetView>
  </sheetViews>
  <sheetFormatPr defaultRowHeight="15" x14ac:dyDescent="0.25"/>
  <cols>
    <col min="2" max="2" width="14" bestFit="1" customWidth="1"/>
    <col min="3" max="3" width="45.42578125" customWidth="1"/>
    <col min="7" max="7" width="9.140625" style="28"/>
  </cols>
  <sheetData>
    <row r="1" spans="2:9" x14ac:dyDescent="0.25">
      <c r="B1" s="52" t="s">
        <v>46</v>
      </c>
      <c r="C1" s="52"/>
      <c r="D1" s="52"/>
      <c r="E1" s="52"/>
      <c r="F1" s="52"/>
      <c r="G1" s="52"/>
      <c r="H1" s="52"/>
    </row>
    <row r="2" spans="2:9" x14ac:dyDescent="0.25">
      <c r="B2" s="52" t="s">
        <v>20</v>
      </c>
      <c r="C2" s="52"/>
      <c r="D2" s="52"/>
      <c r="E2" s="52"/>
      <c r="F2" s="52"/>
      <c r="G2" s="52"/>
      <c r="H2" s="52"/>
    </row>
    <row r="4" spans="2:9" x14ac:dyDescent="0.25">
      <c r="B4" s="9" t="s">
        <v>0</v>
      </c>
      <c r="C4" s="10" t="s">
        <v>1</v>
      </c>
      <c r="D4" s="25">
        <v>2002</v>
      </c>
      <c r="E4" s="25">
        <v>2003</v>
      </c>
      <c r="F4" s="25">
        <v>2004</v>
      </c>
      <c r="G4" s="42">
        <v>2005</v>
      </c>
      <c r="H4" s="25">
        <v>2006</v>
      </c>
    </row>
    <row r="5" spans="2:9" x14ac:dyDescent="0.25">
      <c r="B5" s="4" t="s">
        <v>2</v>
      </c>
      <c r="C5" s="5" t="s">
        <v>24</v>
      </c>
      <c r="D5" s="11">
        <v>3387.6</v>
      </c>
      <c r="E5" s="11">
        <v>2979</v>
      </c>
      <c r="F5" s="11">
        <v>2239.1999999999998</v>
      </c>
      <c r="G5" s="43">
        <v>2847</v>
      </c>
      <c r="H5" s="26">
        <v>2650.8</v>
      </c>
      <c r="I5" s="41"/>
    </row>
    <row r="6" spans="2:9" x14ac:dyDescent="0.25">
      <c r="B6" s="3" t="s">
        <v>3</v>
      </c>
      <c r="C6" s="1" t="s">
        <v>4</v>
      </c>
      <c r="D6" s="21">
        <v>0</v>
      </c>
      <c r="E6" s="21">
        <v>0</v>
      </c>
      <c r="F6" s="21">
        <v>0</v>
      </c>
      <c r="G6" s="15">
        <v>0</v>
      </c>
      <c r="H6" s="39">
        <v>0</v>
      </c>
    </row>
    <row r="7" spans="2:9" x14ac:dyDescent="0.25">
      <c r="B7" s="6"/>
      <c r="C7" s="2" t="s">
        <v>5</v>
      </c>
      <c r="D7" s="22">
        <v>0</v>
      </c>
      <c r="E7" s="22">
        <v>0</v>
      </c>
      <c r="F7" s="22">
        <v>0</v>
      </c>
      <c r="G7" s="16">
        <v>0</v>
      </c>
      <c r="H7" s="20">
        <v>0</v>
      </c>
    </row>
    <row r="8" spans="2:9" x14ac:dyDescent="0.25">
      <c r="B8" s="6"/>
      <c r="C8" s="2" t="s">
        <v>22</v>
      </c>
      <c r="D8" s="22">
        <v>0</v>
      </c>
      <c r="E8" s="22">
        <v>0</v>
      </c>
      <c r="F8" s="22">
        <v>0</v>
      </c>
      <c r="G8" s="16">
        <v>0</v>
      </c>
      <c r="H8" s="20">
        <v>0</v>
      </c>
    </row>
    <row r="9" spans="2:9" x14ac:dyDescent="0.25">
      <c r="B9" s="4"/>
      <c r="C9" s="8" t="s">
        <v>23</v>
      </c>
      <c r="D9" s="22">
        <v>0</v>
      </c>
      <c r="E9" s="22">
        <v>0</v>
      </c>
      <c r="F9" s="22">
        <v>0</v>
      </c>
      <c r="G9" s="18">
        <v>0</v>
      </c>
      <c r="H9" s="18">
        <v>0</v>
      </c>
    </row>
    <row r="10" spans="2:9" x14ac:dyDescent="0.25">
      <c r="B10" s="3" t="s">
        <v>6</v>
      </c>
      <c r="C10" s="1" t="s">
        <v>4</v>
      </c>
      <c r="D10" s="21">
        <v>350.65799999999996</v>
      </c>
      <c r="E10" s="21">
        <v>352.2</v>
      </c>
      <c r="F10" s="21">
        <v>200.4</v>
      </c>
      <c r="G10" s="15">
        <v>102.87</v>
      </c>
      <c r="H10" s="39">
        <v>102</v>
      </c>
    </row>
    <row r="11" spans="2:9" x14ac:dyDescent="0.25">
      <c r="B11" s="6"/>
      <c r="C11" s="2" t="s">
        <v>5</v>
      </c>
      <c r="D11" s="22">
        <v>43.5</v>
      </c>
      <c r="E11" s="22">
        <v>52.65</v>
      </c>
      <c r="F11" s="22">
        <v>41.774999999999999</v>
      </c>
      <c r="G11" s="20">
        <v>25.252500000000001</v>
      </c>
      <c r="H11" s="20">
        <v>0</v>
      </c>
    </row>
    <row r="12" spans="2:9" x14ac:dyDescent="0.25">
      <c r="B12" s="6"/>
      <c r="C12" s="2" t="s">
        <v>22</v>
      </c>
      <c r="D12" s="22">
        <v>0</v>
      </c>
      <c r="E12" s="22">
        <v>0</v>
      </c>
      <c r="F12" s="22">
        <v>0</v>
      </c>
      <c r="G12" s="16">
        <v>0</v>
      </c>
      <c r="H12" s="20">
        <v>0</v>
      </c>
    </row>
    <row r="13" spans="2:9" x14ac:dyDescent="0.25">
      <c r="B13" s="4"/>
      <c r="C13" s="8" t="s">
        <v>23</v>
      </c>
      <c r="D13" s="22">
        <v>0</v>
      </c>
      <c r="E13" s="22">
        <v>0</v>
      </c>
      <c r="F13" s="22">
        <v>21.7</v>
      </c>
      <c r="G13" s="18">
        <v>21</v>
      </c>
      <c r="H13" s="18">
        <v>0</v>
      </c>
    </row>
    <row r="14" spans="2:9" x14ac:dyDescent="0.25">
      <c r="B14" s="3" t="s">
        <v>7</v>
      </c>
      <c r="C14" s="1" t="s">
        <v>4</v>
      </c>
      <c r="D14" s="21">
        <v>0</v>
      </c>
      <c r="E14" s="21">
        <v>0</v>
      </c>
      <c r="F14" s="21">
        <v>0</v>
      </c>
      <c r="G14" s="15">
        <v>0</v>
      </c>
      <c r="H14" s="39">
        <v>0</v>
      </c>
    </row>
    <row r="15" spans="2:9" x14ac:dyDescent="0.25">
      <c r="B15" s="6"/>
      <c r="C15" s="2" t="s">
        <v>5</v>
      </c>
      <c r="D15" s="22">
        <v>0</v>
      </c>
      <c r="E15" s="22">
        <v>0</v>
      </c>
      <c r="F15" s="22">
        <v>0</v>
      </c>
      <c r="G15" s="20">
        <v>0</v>
      </c>
      <c r="H15" s="20">
        <v>0</v>
      </c>
    </row>
    <row r="16" spans="2:9" x14ac:dyDescent="0.25">
      <c r="B16" s="6"/>
      <c r="C16" s="2" t="s">
        <v>22</v>
      </c>
      <c r="D16" s="22">
        <v>0</v>
      </c>
      <c r="E16" s="22">
        <v>0</v>
      </c>
      <c r="F16" s="22">
        <v>0</v>
      </c>
      <c r="G16" s="16">
        <v>0</v>
      </c>
      <c r="H16" s="20">
        <v>0</v>
      </c>
    </row>
    <row r="17" spans="2:8" x14ac:dyDescent="0.25">
      <c r="B17" s="4"/>
      <c r="C17" s="8" t="s">
        <v>23</v>
      </c>
      <c r="D17" s="23">
        <v>0</v>
      </c>
      <c r="E17" s="23">
        <v>0</v>
      </c>
      <c r="F17" s="23">
        <v>64</v>
      </c>
      <c r="G17" s="18">
        <v>82</v>
      </c>
      <c r="H17" s="18">
        <v>79.349999999999994</v>
      </c>
    </row>
    <row r="18" spans="2:8" x14ac:dyDescent="0.25">
      <c r="B18" s="6" t="s">
        <v>8</v>
      </c>
      <c r="C18" s="2" t="s">
        <v>4</v>
      </c>
      <c r="D18" s="22">
        <v>0</v>
      </c>
      <c r="E18" s="22">
        <v>0</v>
      </c>
      <c r="F18" s="22">
        <v>0</v>
      </c>
      <c r="G18" s="16">
        <v>0</v>
      </c>
      <c r="H18" s="20">
        <v>0</v>
      </c>
    </row>
    <row r="19" spans="2:8" x14ac:dyDescent="0.25">
      <c r="B19" s="6"/>
      <c r="C19" s="2" t="s">
        <v>5</v>
      </c>
      <c r="D19" s="22">
        <v>0</v>
      </c>
      <c r="E19" s="22">
        <v>0</v>
      </c>
      <c r="F19" s="22">
        <v>0</v>
      </c>
      <c r="G19" s="20">
        <v>0</v>
      </c>
      <c r="H19" s="20">
        <v>0</v>
      </c>
    </row>
    <row r="20" spans="2:8" x14ac:dyDescent="0.25">
      <c r="B20" s="6"/>
      <c r="C20" s="2" t="s">
        <v>22</v>
      </c>
      <c r="D20" s="22">
        <v>0</v>
      </c>
      <c r="E20" s="22">
        <v>0</v>
      </c>
      <c r="F20" s="22">
        <v>0</v>
      </c>
      <c r="G20" s="16">
        <v>0</v>
      </c>
      <c r="H20" s="20">
        <v>0</v>
      </c>
    </row>
    <row r="21" spans="2:8" x14ac:dyDescent="0.25">
      <c r="B21" s="4"/>
      <c r="C21" s="8" t="s">
        <v>23</v>
      </c>
      <c r="D21" s="22">
        <v>0</v>
      </c>
      <c r="E21" s="22">
        <v>0</v>
      </c>
      <c r="F21" s="22">
        <v>0</v>
      </c>
      <c r="G21" s="18">
        <v>0</v>
      </c>
      <c r="H21" s="18">
        <v>0</v>
      </c>
    </row>
    <row r="22" spans="2:8" x14ac:dyDescent="0.25">
      <c r="B22" s="3" t="s">
        <v>9</v>
      </c>
      <c r="C22" s="1" t="s">
        <v>25</v>
      </c>
      <c r="D22" s="21">
        <v>2118.2826250000003</v>
      </c>
      <c r="E22" s="21">
        <v>1485</v>
      </c>
      <c r="F22" s="21">
        <v>966.6</v>
      </c>
      <c r="G22" s="15">
        <v>1247.6069166666668</v>
      </c>
      <c r="H22" s="39">
        <v>1365.5351250000001</v>
      </c>
    </row>
    <row r="23" spans="2:8" x14ac:dyDescent="0.25">
      <c r="B23" s="6"/>
      <c r="C23" s="7" t="s">
        <v>26</v>
      </c>
      <c r="D23" s="22">
        <v>0</v>
      </c>
      <c r="E23" s="22">
        <v>0</v>
      </c>
      <c r="F23" s="22">
        <v>0</v>
      </c>
      <c r="G23" s="20">
        <v>0</v>
      </c>
      <c r="H23" s="20">
        <v>0</v>
      </c>
    </row>
    <row r="24" spans="2:8" x14ac:dyDescent="0.25">
      <c r="B24" s="7"/>
      <c r="C24" s="2" t="s">
        <v>27</v>
      </c>
      <c r="D24" s="22">
        <v>483</v>
      </c>
      <c r="E24" s="22">
        <v>1102.8</v>
      </c>
      <c r="F24" s="22">
        <v>865.8</v>
      </c>
      <c r="G24" s="16">
        <v>1257.5999999999999</v>
      </c>
      <c r="H24" s="20">
        <v>0</v>
      </c>
    </row>
    <row r="25" spans="2:8" x14ac:dyDescent="0.25">
      <c r="B25" s="7"/>
      <c r="C25" s="2" t="s">
        <v>28</v>
      </c>
      <c r="D25" s="22">
        <v>3273.5280000000002</v>
      </c>
      <c r="E25" s="22">
        <v>3520.88</v>
      </c>
      <c r="F25" s="22">
        <v>2962.4540000000006</v>
      </c>
      <c r="G25" s="16">
        <v>1437.7380000000005</v>
      </c>
      <c r="H25" s="20">
        <v>0</v>
      </c>
    </row>
    <row r="26" spans="2:8" x14ac:dyDescent="0.25">
      <c r="B26" s="7"/>
      <c r="C26" s="2" t="s">
        <v>29</v>
      </c>
      <c r="D26" s="22">
        <v>0</v>
      </c>
      <c r="E26" s="22">
        <v>0</v>
      </c>
      <c r="F26" s="22">
        <v>0</v>
      </c>
      <c r="G26" s="16">
        <v>0</v>
      </c>
      <c r="H26" s="20">
        <v>0</v>
      </c>
    </row>
    <row r="27" spans="2:8" x14ac:dyDescent="0.25">
      <c r="B27" s="7"/>
      <c r="C27" s="2" t="s">
        <v>4</v>
      </c>
      <c r="D27" s="22">
        <v>0</v>
      </c>
      <c r="E27" s="22">
        <v>0</v>
      </c>
      <c r="F27" s="22">
        <v>0</v>
      </c>
      <c r="G27" s="16">
        <v>0</v>
      </c>
      <c r="H27" s="20">
        <v>0</v>
      </c>
    </row>
    <row r="28" spans="2:8" x14ac:dyDescent="0.25">
      <c r="B28" s="6"/>
      <c r="C28" s="2" t="s">
        <v>5</v>
      </c>
      <c r="D28" s="22">
        <v>26.744999999999997</v>
      </c>
      <c r="E28" s="22">
        <v>2.3174999999999999</v>
      </c>
      <c r="F28" s="22">
        <v>15.75</v>
      </c>
      <c r="G28" s="20">
        <v>1.1092500000000001</v>
      </c>
      <c r="H28" s="20">
        <v>0</v>
      </c>
    </row>
    <row r="29" spans="2:8" x14ac:dyDescent="0.25">
      <c r="B29" s="6"/>
      <c r="C29" s="2" t="s">
        <v>22</v>
      </c>
      <c r="D29" s="22">
        <v>0</v>
      </c>
      <c r="E29" s="22">
        <v>0</v>
      </c>
      <c r="F29" s="22">
        <v>0</v>
      </c>
      <c r="G29" s="16">
        <v>0</v>
      </c>
      <c r="H29" s="20">
        <v>0</v>
      </c>
    </row>
    <row r="30" spans="2:8" x14ac:dyDescent="0.25">
      <c r="B30" s="7"/>
      <c r="C30" s="2" t="s">
        <v>23</v>
      </c>
      <c r="D30" s="22">
        <v>0</v>
      </c>
      <c r="E30" s="22">
        <v>0</v>
      </c>
      <c r="F30" s="22">
        <v>244.1</v>
      </c>
      <c r="G30" s="16">
        <v>134.80000000000001</v>
      </c>
      <c r="H30" s="19">
        <v>20.69</v>
      </c>
    </row>
    <row r="31" spans="2:8" x14ac:dyDescent="0.25">
      <c r="B31" s="3" t="s">
        <v>10</v>
      </c>
      <c r="C31" s="1" t="s">
        <v>4</v>
      </c>
      <c r="D31" s="21">
        <v>0</v>
      </c>
      <c r="E31" s="21">
        <v>0</v>
      </c>
      <c r="F31" s="21">
        <v>0</v>
      </c>
      <c r="G31" s="15">
        <v>0</v>
      </c>
      <c r="H31" s="40">
        <v>0</v>
      </c>
    </row>
    <row r="32" spans="2:8" x14ac:dyDescent="0.25">
      <c r="B32" s="6"/>
      <c r="C32" s="2" t="s">
        <v>5</v>
      </c>
      <c r="D32" s="22">
        <v>0</v>
      </c>
      <c r="E32" s="22">
        <v>0</v>
      </c>
      <c r="F32" s="22">
        <v>11.625</v>
      </c>
      <c r="G32" s="16">
        <v>0</v>
      </c>
      <c r="H32" s="19">
        <v>0</v>
      </c>
    </row>
    <row r="33" spans="2:8" x14ac:dyDescent="0.25">
      <c r="B33" s="6"/>
      <c r="C33" s="2" t="s">
        <v>22</v>
      </c>
      <c r="D33" s="22">
        <v>0</v>
      </c>
      <c r="E33" s="22">
        <v>0</v>
      </c>
      <c r="F33" s="22">
        <v>0</v>
      </c>
      <c r="G33" s="16">
        <v>0</v>
      </c>
      <c r="H33" s="19">
        <v>0</v>
      </c>
    </row>
    <row r="34" spans="2:8" x14ac:dyDescent="0.25">
      <c r="B34" s="4"/>
      <c r="C34" s="5" t="s">
        <v>23</v>
      </c>
      <c r="D34" s="22">
        <v>0</v>
      </c>
      <c r="E34" s="22">
        <v>0</v>
      </c>
      <c r="F34" s="22">
        <v>8.1999999999999993</v>
      </c>
      <c r="G34" s="44">
        <v>1.8</v>
      </c>
      <c r="H34" s="17">
        <v>0</v>
      </c>
    </row>
    <row r="35" spans="2:8" x14ac:dyDescent="0.25">
      <c r="B35" s="3" t="s">
        <v>11</v>
      </c>
      <c r="C35" s="1" t="s">
        <v>47</v>
      </c>
      <c r="D35" s="21">
        <v>343.34019583333327</v>
      </c>
      <c r="E35" s="21">
        <v>237.7</v>
      </c>
      <c r="F35" s="21">
        <v>202.55</v>
      </c>
      <c r="G35" s="15">
        <v>223.02614166666669</v>
      </c>
      <c r="H35" s="40">
        <v>249.36514999999997</v>
      </c>
    </row>
    <row r="36" spans="2:8" x14ac:dyDescent="0.25">
      <c r="B36" s="6"/>
      <c r="C36" s="2" t="s">
        <v>32</v>
      </c>
      <c r="D36" s="22">
        <v>174.226</v>
      </c>
      <c r="E36" s="22">
        <v>0</v>
      </c>
      <c r="F36" s="22">
        <v>0</v>
      </c>
      <c r="G36" s="16">
        <v>0</v>
      </c>
      <c r="H36" s="19">
        <v>0</v>
      </c>
    </row>
    <row r="37" spans="2:8" x14ac:dyDescent="0.25">
      <c r="B37" s="6"/>
      <c r="C37" s="2" t="s">
        <v>4</v>
      </c>
      <c r="D37" s="22">
        <v>0</v>
      </c>
      <c r="E37" s="22">
        <v>0</v>
      </c>
      <c r="F37" s="22">
        <v>0</v>
      </c>
      <c r="G37" s="16">
        <v>0</v>
      </c>
      <c r="H37" s="19">
        <v>0</v>
      </c>
    </row>
    <row r="38" spans="2:8" x14ac:dyDescent="0.25">
      <c r="B38" s="6"/>
      <c r="C38" s="2" t="s">
        <v>5</v>
      </c>
      <c r="D38" s="22">
        <v>227.5575</v>
      </c>
      <c r="E38" s="22">
        <v>255.75</v>
      </c>
      <c r="F38" s="22">
        <v>125.25</v>
      </c>
      <c r="G38" s="16">
        <v>92.4375</v>
      </c>
      <c r="H38" s="19">
        <v>90.75</v>
      </c>
    </row>
    <row r="39" spans="2:8" x14ac:dyDescent="0.25">
      <c r="B39" s="6"/>
      <c r="C39" s="2" t="s">
        <v>22</v>
      </c>
      <c r="D39" s="22">
        <v>0</v>
      </c>
      <c r="E39" s="22">
        <v>0</v>
      </c>
      <c r="F39" s="22">
        <v>0</v>
      </c>
      <c r="G39" s="16">
        <v>0</v>
      </c>
      <c r="H39" s="19">
        <v>0</v>
      </c>
    </row>
    <row r="40" spans="2:8" x14ac:dyDescent="0.25">
      <c r="B40" s="6"/>
      <c r="C40" s="2" t="s">
        <v>23</v>
      </c>
      <c r="D40" s="22">
        <v>0</v>
      </c>
      <c r="E40" s="22">
        <v>0</v>
      </c>
      <c r="F40" s="22">
        <v>155.4</v>
      </c>
      <c r="G40" s="16">
        <v>181.9</v>
      </c>
      <c r="H40" s="19">
        <v>22.89</v>
      </c>
    </row>
    <row r="41" spans="2:8" x14ac:dyDescent="0.25">
      <c r="B41" s="3" t="s">
        <v>12</v>
      </c>
      <c r="C41" s="1" t="s">
        <v>34</v>
      </c>
      <c r="D41" s="21">
        <v>0</v>
      </c>
      <c r="E41" s="21">
        <v>0</v>
      </c>
      <c r="F41" s="21">
        <v>0</v>
      </c>
      <c r="G41" s="15">
        <v>0</v>
      </c>
      <c r="H41" s="40">
        <v>0</v>
      </c>
    </row>
    <row r="42" spans="2:8" x14ac:dyDescent="0.25">
      <c r="B42" s="6"/>
      <c r="C42" s="2" t="s">
        <v>5</v>
      </c>
      <c r="D42" s="22">
        <v>492.83249999999998</v>
      </c>
      <c r="E42" s="22">
        <v>218.25</v>
      </c>
      <c r="F42" s="22">
        <v>191.25</v>
      </c>
      <c r="G42" s="16">
        <v>194.1</v>
      </c>
      <c r="H42" s="19">
        <v>228.75</v>
      </c>
    </row>
    <row r="43" spans="2:8" x14ac:dyDescent="0.25">
      <c r="B43" s="6"/>
      <c r="C43" s="2" t="s">
        <v>22</v>
      </c>
      <c r="D43" s="22">
        <v>0</v>
      </c>
      <c r="E43" s="22">
        <v>0</v>
      </c>
      <c r="F43" s="22">
        <v>0</v>
      </c>
      <c r="G43" s="16">
        <v>0</v>
      </c>
      <c r="H43" s="19">
        <v>0</v>
      </c>
    </row>
    <row r="44" spans="2:8" x14ac:dyDescent="0.25">
      <c r="B44" s="6"/>
      <c r="C44" s="2" t="s">
        <v>13</v>
      </c>
      <c r="D44" s="22">
        <v>0</v>
      </c>
      <c r="E44" s="22">
        <v>0</v>
      </c>
      <c r="F44" s="22">
        <v>0</v>
      </c>
      <c r="G44" s="16">
        <v>0</v>
      </c>
      <c r="H44" s="19">
        <v>0</v>
      </c>
    </row>
    <row r="45" spans="2:8" x14ac:dyDescent="0.25">
      <c r="B45" s="6"/>
      <c r="C45" s="2" t="s">
        <v>14</v>
      </c>
      <c r="D45" s="22">
        <v>0</v>
      </c>
      <c r="E45" s="22">
        <v>79.5</v>
      </c>
      <c r="F45" s="22">
        <v>43.125</v>
      </c>
      <c r="G45" s="16">
        <v>58.2</v>
      </c>
      <c r="H45" s="19">
        <v>70.5</v>
      </c>
    </row>
    <row r="46" spans="2:8" x14ac:dyDescent="0.25">
      <c r="B46" s="6"/>
      <c r="C46" s="2" t="s">
        <v>35</v>
      </c>
      <c r="D46" s="22">
        <v>0</v>
      </c>
      <c r="E46" s="22">
        <v>0</v>
      </c>
      <c r="F46" s="22">
        <v>0</v>
      </c>
      <c r="G46" s="16">
        <v>0</v>
      </c>
      <c r="H46" s="19">
        <v>0</v>
      </c>
    </row>
    <row r="47" spans="2:8" x14ac:dyDescent="0.25">
      <c r="B47" s="6"/>
      <c r="C47" s="2" t="s">
        <v>36</v>
      </c>
      <c r="D47" s="22">
        <v>0</v>
      </c>
      <c r="E47" s="22">
        <v>0</v>
      </c>
      <c r="F47" s="22">
        <v>233.2</v>
      </c>
      <c r="G47" s="16">
        <v>292.3</v>
      </c>
      <c r="H47" s="19">
        <v>139.08000000000001</v>
      </c>
    </row>
    <row r="48" spans="2:8" x14ac:dyDescent="0.25">
      <c r="B48" s="4"/>
      <c r="C48" s="5" t="s">
        <v>37</v>
      </c>
      <c r="D48" s="23">
        <v>0</v>
      </c>
      <c r="E48" s="23">
        <v>0</v>
      </c>
      <c r="F48" s="23">
        <v>3.6</v>
      </c>
      <c r="G48" s="44">
        <v>7.2</v>
      </c>
      <c r="H48" s="17">
        <v>0</v>
      </c>
    </row>
    <row r="49" spans="2:8" x14ac:dyDescent="0.25">
      <c r="B49" s="3" t="s">
        <v>15</v>
      </c>
      <c r="C49" s="1" t="s">
        <v>34</v>
      </c>
      <c r="D49" s="21">
        <v>0</v>
      </c>
      <c r="E49" s="21">
        <v>0</v>
      </c>
      <c r="F49" s="21">
        <v>0</v>
      </c>
      <c r="G49" s="15">
        <v>0</v>
      </c>
      <c r="H49" s="40">
        <v>0</v>
      </c>
    </row>
    <row r="50" spans="2:8" x14ac:dyDescent="0.25">
      <c r="B50" s="6"/>
      <c r="C50" s="2" t="s">
        <v>5</v>
      </c>
      <c r="D50" s="22">
        <v>0</v>
      </c>
      <c r="E50" s="22">
        <v>0</v>
      </c>
      <c r="F50" s="22">
        <v>0</v>
      </c>
      <c r="G50" s="16">
        <v>0</v>
      </c>
      <c r="H50" s="19">
        <v>0</v>
      </c>
    </row>
    <row r="51" spans="2:8" x14ac:dyDescent="0.25">
      <c r="B51" s="6"/>
      <c r="C51" s="2" t="s">
        <v>22</v>
      </c>
      <c r="D51" s="22">
        <v>0</v>
      </c>
      <c r="E51" s="22">
        <v>0</v>
      </c>
      <c r="F51" s="22">
        <v>0</v>
      </c>
      <c r="G51" s="16">
        <v>0</v>
      </c>
      <c r="H51" s="19">
        <v>0</v>
      </c>
    </row>
    <row r="52" spans="2:8" x14ac:dyDescent="0.25">
      <c r="B52" s="6"/>
      <c r="C52" s="2" t="s">
        <v>13</v>
      </c>
      <c r="D52" s="22">
        <v>0</v>
      </c>
      <c r="E52" s="22">
        <v>0</v>
      </c>
      <c r="F52" s="22">
        <v>0</v>
      </c>
      <c r="G52" s="16">
        <v>0</v>
      </c>
      <c r="H52" s="19">
        <v>0</v>
      </c>
    </row>
    <row r="53" spans="2:8" x14ac:dyDescent="0.25">
      <c r="B53" s="6"/>
      <c r="C53" s="2" t="s">
        <v>14</v>
      </c>
      <c r="D53" s="22">
        <v>0</v>
      </c>
      <c r="E53" s="22">
        <v>0</v>
      </c>
      <c r="F53" s="22">
        <v>0</v>
      </c>
      <c r="G53" s="16">
        <v>0</v>
      </c>
      <c r="H53" s="19">
        <v>0</v>
      </c>
    </row>
    <row r="54" spans="2:8" x14ac:dyDescent="0.25">
      <c r="B54" s="6"/>
      <c r="C54" s="2" t="s">
        <v>35</v>
      </c>
      <c r="D54" s="22">
        <v>0</v>
      </c>
      <c r="E54" s="22">
        <v>0</v>
      </c>
      <c r="F54" s="22">
        <v>0</v>
      </c>
      <c r="G54" s="16">
        <v>0</v>
      </c>
      <c r="H54" s="19">
        <v>0</v>
      </c>
    </row>
    <row r="55" spans="2:8" x14ac:dyDescent="0.25">
      <c r="B55" s="6"/>
      <c r="C55" s="2" t="s">
        <v>36</v>
      </c>
      <c r="D55" s="22">
        <v>0</v>
      </c>
      <c r="E55" s="22">
        <v>0</v>
      </c>
      <c r="F55" s="22">
        <v>23.4</v>
      </c>
      <c r="G55" s="16">
        <v>50.7</v>
      </c>
      <c r="H55" s="19">
        <v>22.51</v>
      </c>
    </row>
    <row r="56" spans="2:8" x14ac:dyDescent="0.25">
      <c r="B56" s="4"/>
      <c r="C56" s="5" t="s">
        <v>37</v>
      </c>
      <c r="D56" s="23">
        <v>0</v>
      </c>
      <c r="E56" s="23">
        <v>0</v>
      </c>
      <c r="F56" s="23">
        <v>0</v>
      </c>
      <c r="G56" s="18">
        <v>0</v>
      </c>
      <c r="H56" s="17">
        <v>0</v>
      </c>
    </row>
    <row r="57" spans="2:8" x14ac:dyDescent="0.25">
      <c r="B57" s="3" t="s">
        <v>16</v>
      </c>
      <c r="C57" s="1" t="s">
        <v>34</v>
      </c>
      <c r="D57" s="21">
        <v>0</v>
      </c>
      <c r="E57" s="21">
        <v>0</v>
      </c>
      <c r="F57" s="21">
        <v>0</v>
      </c>
      <c r="G57" s="15">
        <v>0</v>
      </c>
      <c r="H57" s="40">
        <v>0</v>
      </c>
    </row>
    <row r="58" spans="2:8" x14ac:dyDescent="0.25">
      <c r="B58" s="6"/>
      <c r="C58" s="2" t="s">
        <v>5</v>
      </c>
      <c r="D58" s="22">
        <v>103.83</v>
      </c>
      <c r="E58" s="22">
        <v>0</v>
      </c>
      <c r="F58" s="22">
        <v>14.7</v>
      </c>
      <c r="G58" s="16">
        <v>40.200000000000003</v>
      </c>
      <c r="H58" s="19">
        <v>16.5</v>
      </c>
    </row>
    <row r="59" spans="2:8" x14ac:dyDescent="0.25">
      <c r="B59" s="6"/>
      <c r="C59" s="2" t="s">
        <v>22</v>
      </c>
      <c r="D59" s="22">
        <v>0</v>
      </c>
      <c r="E59" s="22">
        <v>0</v>
      </c>
      <c r="F59" s="22">
        <v>0</v>
      </c>
      <c r="G59" s="16">
        <v>0</v>
      </c>
      <c r="H59" s="19">
        <v>0</v>
      </c>
    </row>
    <row r="60" spans="2:8" x14ac:dyDescent="0.25">
      <c r="B60" s="6"/>
      <c r="C60" s="2" t="s">
        <v>13</v>
      </c>
      <c r="D60" s="22">
        <v>0</v>
      </c>
      <c r="E60" s="22">
        <v>0</v>
      </c>
      <c r="F60" s="22">
        <v>0</v>
      </c>
      <c r="G60" s="16">
        <v>0</v>
      </c>
      <c r="H60" s="19">
        <v>0</v>
      </c>
    </row>
    <row r="61" spans="2:8" x14ac:dyDescent="0.25">
      <c r="B61" s="6"/>
      <c r="C61" s="2" t="s">
        <v>14</v>
      </c>
      <c r="D61" s="22">
        <v>76.5</v>
      </c>
      <c r="E61" s="22">
        <v>14.85</v>
      </c>
      <c r="F61" s="22">
        <v>0</v>
      </c>
      <c r="G61" s="16">
        <v>0</v>
      </c>
      <c r="H61" s="19">
        <v>0</v>
      </c>
    </row>
    <row r="62" spans="2:8" x14ac:dyDescent="0.25">
      <c r="B62" s="6"/>
      <c r="C62" s="2" t="s">
        <v>35</v>
      </c>
      <c r="D62" s="22">
        <v>0</v>
      </c>
      <c r="E62" s="22">
        <v>0</v>
      </c>
      <c r="F62" s="22">
        <v>0</v>
      </c>
      <c r="G62" s="16">
        <v>0</v>
      </c>
      <c r="H62" s="19">
        <v>0</v>
      </c>
    </row>
    <row r="63" spans="2:8" x14ac:dyDescent="0.25">
      <c r="B63" s="6"/>
      <c r="C63" s="2" t="s">
        <v>36</v>
      </c>
      <c r="D63" s="22">
        <v>0</v>
      </c>
      <c r="E63" s="22">
        <v>0</v>
      </c>
      <c r="F63" s="22">
        <v>22.3</v>
      </c>
      <c r="G63" s="16">
        <v>42.8</v>
      </c>
      <c r="H63" s="19">
        <v>21.56</v>
      </c>
    </row>
    <row r="64" spans="2:8" x14ac:dyDescent="0.25">
      <c r="B64" s="4"/>
      <c r="C64" s="5" t="s">
        <v>37</v>
      </c>
      <c r="D64" s="22">
        <v>0</v>
      </c>
      <c r="E64" s="22">
        <v>0</v>
      </c>
      <c r="F64" s="22">
        <v>7.3</v>
      </c>
      <c r="G64" s="44">
        <v>5.2</v>
      </c>
      <c r="H64" s="17">
        <v>1.01</v>
      </c>
    </row>
    <row r="65" spans="2:8" x14ac:dyDescent="0.25">
      <c r="B65" s="3" t="s">
        <v>17</v>
      </c>
      <c r="C65" s="2" t="s">
        <v>13</v>
      </c>
      <c r="D65" s="21">
        <v>0</v>
      </c>
      <c r="E65" s="21">
        <v>0</v>
      </c>
      <c r="F65" s="21">
        <v>0</v>
      </c>
      <c r="G65" s="15">
        <v>0</v>
      </c>
      <c r="H65" s="40">
        <v>0</v>
      </c>
    </row>
    <row r="66" spans="2:8" x14ac:dyDescent="0.25">
      <c r="B66" s="6"/>
      <c r="C66" s="2" t="s">
        <v>14</v>
      </c>
      <c r="D66" s="22">
        <v>76.417500000000004</v>
      </c>
      <c r="E66" s="22">
        <v>44.4</v>
      </c>
      <c r="F66" s="22">
        <v>33.225000000000001</v>
      </c>
      <c r="G66" s="16">
        <v>15.75</v>
      </c>
      <c r="H66" s="19">
        <v>15.75</v>
      </c>
    </row>
    <row r="67" spans="2:8" x14ac:dyDescent="0.25">
      <c r="B67" s="6"/>
      <c r="C67" s="2" t="s">
        <v>35</v>
      </c>
      <c r="D67" s="22">
        <v>0</v>
      </c>
      <c r="E67" s="22">
        <v>0</v>
      </c>
      <c r="F67" s="22">
        <v>0</v>
      </c>
      <c r="G67" s="16">
        <v>0</v>
      </c>
      <c r="H67" s="19">
        <v>0</v>
      </c>
    </row>
    <row r="68" spans="2:8" x14ac:dyDescent="0.25">
      <c r="B68" s="6"/>
      <c r="C68" s="5" t="s">
        <v>36</v>
      </c>
      <c r="D68" s="23">
        <v>0</v>
      </c>
      <c r="E68" s="23">
        <v>0</v>
      </c>
      <c r="F68" s="23">
        <v>17.399999999999999</v>
      </c>
      <c r="G68" s="44">
        <v>21.2</v>
      </c>
      <c r="H68" s="17">
        <v>10.88</v>
      </c>
    </row>
    <row r="69" spans="2:8" x14ac:dyDescent="0.25">
      <c r="B69" s="3" t="s">
        <v>18</v>
      </c>
      <c r="C69" s="1" t="s">
        <v>53</v>
      </c>
      <c r="D69" s="22">
        <v>1641.6059203087234</v>
      </c>
      <c r="E69" s="22">
        <v>1072.473</v>
      </c>
      <c r="F69" s="22">
        <v>0</v>
      </c>
      <c r="G69" s="16">
        <v>0</v>
      </c>
      <c r="H69" s="19">
        <v>0</v>
      </c>
    </row>
    <row r="70" spans="2:8" x14ac:dyDescent="0.25">
      <c r="B70" s="6"/>
      <c r="C70" s="7" t="s">
        <v>38</v>
      </c>
      <c r="D70" s="22">
        <v>7044.9339583333331</v>
      </c>
      <c r="E70" s="22">
        <v>6086</v>
      </c>
      <c r="F70" s="22">
        <v>2588.1999999999998</v>
      </c>
      <c r="G70" s="20">
        <v>5637.999291666667</v>
      </c>
      <c r="H70" s="19">
        <v>5381.3981249999988</v>
      </c>
    </row>
    <row r="71" spans="2:8" x14ac:dyDescent="0.25">
      <c r="B71" s="6"/>
      <c r="C71" s="2" t="s">
        <v>48</v>
      </c>
      <c r="D71" s="22">
        <v>3090.0617624999991</v>
      </c>
      <c r="E71" s="22">
        <v>2139.3000000000002</v>
      </c>
      <c r="F71" s="22">
        <v>1822.95</v>
      </c>
      <c r="G71" s="16">
        <v>2007.235275</v>
      </c>
      <c r="H71" s="19">
        <v>2244.2863499999994</v>
      </c>
    </row>
    <row r="72" spans="2:8" x14ac:dyDescent="0.25">
      <c r="B72" s="6"/>
      <c r="C72" s="2" t="s">
        <v>33</v>
      </c>
      <c r="D72" s="22">
        <v>4424.0337499999996</v>
      </c>
      <c r="E72" s="22">
        <v>3755</v>
      </c>
      <c r="F72" s="22">
        <v>2058.9</v>
      </c>
      <c r="G72" s="16">
        <v>2771.7057916666672</v>
      </c>
      <c r="H72" s="19">
        <v>3034.8780833333331</v>
      </c>
    </row>
    <row r="73" spans="2:8" x14ac:dyDescent="0.25">
      <c r="B73" s="6"/>
      <c r="C73" s="2" t="s">
        <v>39</v>
      </c>
      <c r="D73" s="22">
        <v>13648.41195467535</v>
      </c>
      <c r="E73" s="22">
        <v>12200.851136851137</v>
      </c>
      <c r="F73" s="22">
        <v>8414.9010557661077</v>
      </c>
      <c r="G73" s="16">
        <v>8755.7555438041436</v>
      </c>
      <c r="H73" s="19">
        <v>0</v>
      </c>
    </row>
    <row r="74" spans="2:8" x14ac:dyDescent="0.25">
      <c r="B74" s="6"/>
      <c r="C74" s="2" t="s">
        <v>40</v>
      </c>
      <c r="D74" s="22">
        <v>2491.1040000000003</v>
      </c>
      <c r="E74" s="22">
        <v>0</v>
      </c>
      <c r="F74" s="22">
        <v>0</v>
      </c>
      <c r="G74" s="16">
        <v>0</v>
      </c>
      <c r="H74" s="19">
        <v>2553.2800000000002</v>
      </c>
    </row>
    <row r="75" spans="2:8" x14ac:dyDescent="0.25">
      <c r="B75" s="7"/>
      <c r="C75" s="2" t="s">
        <v>41</v>
      </c>
      <c r="D75" s="22">
        <v>11274.526</v>
      </c>
      <c r="E75" s="22">
        <v>8982.68</v>
      </c>
      <c r="F75" s="22">
        <v>10442.015999999998</v>
      </c>
      <c r="G75" s="16">
        <v>9152.8520000000026</v>
      </c>
      <c r="H75" s="19">
        <v>8812.732</v>
      </c>
    </row>
    <row r="76" spans="2:8" x14ac:dyDescent="0.25">
      <c r="B76" s="7"/>
      <c r="C76" s="2" t="s">
        <v>42</v>
      </c>
      <c r="D76" s="22">
        <v>1188.7850000000003</v>
      </c>
      <c r="E76" s="22">
        <v>1016.14</v>
      </c>
      <c r="F76" s="22">
        <v>0</v>
      </c>
      <c r="G76" s="16">
        <v>0</v>
      </c>
      <c r="H76" s="19">
        <v>0</v>
      </c>
    </row>
    <row r="77" spans="2:8" x14ac:dyDescent="0.25">
      <c r="B77" s="7"/>
      <c r="C77" s="2" t="s">
        <v>43</v>
      </c>
      <c r="D77" s="22">
        <v>10322.697</v>
      </c>
      <c r="E77" s="22">
        <v>5494.32</v>
      </c>
      <c r="F77" s="22">
        <v>0</v>
      </c>
      <c r="G77" s="16">
        <v>0</v>
      </c>
      <c r="H77" s="19">
        <v>0</v>
      </c>
    </row>
    <row r="78" spans="2:8" x14ac:dyDescent="0.25">
      <c r="B78" s="7"/>
      <c r="C78" s="2" t="s">
        <v>44</v>
      </c>
      <c r="D78" s="22">
        <v>1727.6280000000002</v>
      </c>
      <c r="E78" s="22">
        <v>725.41</v>
      </c>
      <c r="F78" s="22">
        <v>0</v>
      </c>
      <c r="G78" s="16">
        <v>0</v>
      </c>
      <c r="H78" s="19">
        <v>0</v>
      </c>
    </row>
    <row r="79" spans="2:8" x14ac:dyDescent="0.25">
      <c r="B79" s="7"/>
      <c r="C79" s="2" t="s">
        <v>45</v>
      </c>
      <c r="D79" s="22">
        <v>5157.0630000000001</v>
      </c>
      <c r="E79" s="22">
        <v>3514.82</v>
      </c>
      <c r="F79" s="22">
        <v>1868.3706</v>
      </c>
      <c r="G79" s="16">
        <v>1687.2414000000006</v>
      </c>
      <c r="H79" s="19">
        <v>0</v>
      </c>
    </row>
    <row r="80" spans="2:8" x14ac:dyDescent="0.25">
      <c r="B80" s="7"/>
      <c r="C80" s="2" t="s">
        <v>30</v>
      </c>
      <c r="D80" s="22">
        <v>5084.29</v>
      </c>
      <c r="E80" s="22">
        <v>0</v>
      </c>
      <c r="F80" s="22">
        <v>0</v>
      </c>
      <c r="G80" s="16">
        <v>0</v>
      </c>
      <c r="H80" s="19">
        <v>0</v>
      </c>
    </row>
    <row r="81" spans="2:8" x14ac:dyDescent="0.25">
      <c r="B81" s="7"/>
      <c r="C81" s="2" t="s">
        <v>52</v>
      </c>
      <c r="D81" s="22">
        <v>1568.0339999999997</v>
      </c>
      <c r="E81" s="22">
        <v>0</v>
      </c>
      <c r="F81" s="22">
        <v>0</v>
      </c>
      <c r="G81" s="16">
        <v>0</v>
      </c>
      <c r="H81" s="19">
        <v>0</v>
      </c>
    </row>
    <row r="82" spans="2:8" x14ac:dyDescent="0.25">
      <c r="B82" s="7"/>
      <c r="C82" s="2" t="s">
        <v>4</v>
      </c>
      <c r="D82" s="22">
        <v>1004.4</v>
      </c>
      <c r="E82" s="22">
        <v>2231.4</v>
      </c>
      <c r="F82" s="22">
        <v>1839.6</v>
      </c>
      <c r="G82" s="16">
        <v>996.42</v>
      </c>
      <c r="H82" s="19">
        <v>1476</v>
      </c>
    </row>
    <row r="83" spans="2:8" x14ac:dyDescent="0.25">
      <c r="B83" s="7"/>
      <c r="C83" s="2" t="s">
        <v>5</v>
      </c>
      <c r="D83" s="22">
        <v>4622.2950000000001</v>
      </c>
      <c r="E83" s="22">
        <v>1050.75</v>
      </c>
      <c r="F83" s="22">
        <v>1448.25</v>
      </c>
      <c r="G83" s="16">
        <v>1438.5</v>
      </c>
      <c r="H83" s="19">
        <v>442.5</v>
      </c>
    </row>
    <row r="84" spans="2:8" x14ac:dyDescent="0.25">
      <c r="B84" s="7"/>
      <c r="C84" s="2" t="s">
        <v>22</v>
      </c>
      <c r="D84" s="22">
        <v>0</v>
      </c>
      <c r="E84" s="22">
        <v>0</v>
      </c>
      <c r="F84" s="22">
        <v>0</v>
      </c>
      <c r="G84" s="16">
        <v>0</v>
      </c>
      <c r="H84" s="19">
        <v>0</v>
      </c>
    </row>
    <row r="85" spans="2:8" x14ac:dyDescent="0.25">
      <c r="B85" s="7"/>
      <c r="C85" s="2" t="s">
        <v>36</v>
      </c>
      <c r="D85" s="22">
        <v>0</v>
      </c>
      <c r="E85" s="22">
        <v>0</v>
      </c>
      <c r="F85" s="22">
        <v>340</v>
      </c>
      <c r="G85" s="16">
        <v>2028</v>
      </c>
      <c r="H85" s="19">
        <v>945</v>
      </c>
    </row>
    <row r="86" spans="2:8" x14ac:dyDescent="0.25">
      <c r="B86" s="53" t="s">
        <v>56</v>
      </c>
      <c r="C86" s="54"/>
      <c r="D86" s="24">
        <f t="shared" ref="D86:H86" si="0">SUM(D22,D35,D70,D71,D72,D73)</f>
        <v>30669.064246342015</v>
      </c>
      <c r="E86" s="24">
        <f t="shared" si="0"/>
        <v>25903.851136851139</v>
      </c>
      <c r="F86" s="24">
        <f t="shared" si="0"/>
        <v>16054.101055766108</v>
      </c>
      <c r="G86" s="45">
        <f>SUM(G22,G35,G70,G71,G72,G73)</f>
        <v>20643.328960470812</v>
      </c>
      <c r="H86" s="24">
        <f t="shared" si="0"/>
        <v>12275.462833333331</v>
      </c>
    </row>
    <row r="87" spans="2:8" x14ac:dyDescent="0.25">
      <c r="B87" s="53" t="s">
        <v>55</v>
      </c>
      <c r="C87" s="54"/>
      <c r="D87" s="24">
        <f t="shared" ref="D87:H87" si="1">SUM(D69:D85)</f>
        <v>74289.869345817395</v>
      </c>
      <c r="E87" s="24">
        <f t="shared" si="1"/>
        <v>48269.144136851144</v>
      </c>
      <c r="F87" s="24">
        <f t="shared" si="1"/>
        <v>30823.187655766102</v>
      </c>
      <c r="G87" s="43">
        <f t="shared" si="1"/>
        <v>34475.709302137475</v>
      </c>
      <c r="H87" s="26">
        <f t="shared" si="1"/>
        <v>24890.074558333334</v>
      </c>
    </row>
    <row r="88" spans="2:8" x14ac:dyDescent="0.25">
      <c r="B88" s="53" t="s">
        <v>21</v>
      </c>
      <c r="C88" s="54"/>
      <c r="D88" s="24">
        <f t="shared" ref="D88:H88" si="2">SUM(D5:D85)</f>
        <v>85467.886666650724</v>
      </c>
      <c r="E88" s="24">
        <f t="shared" si="2"/>
        <v>58614.441636851137</v>
      </c>
      <c r="F88" s="24">
        <f t="shared" si="2"/>
        <v>39537.491655766105</v>
      </c>
      <c r="G88" s="45">
        <f>SUM(G5:G85)</f>
        <v>42859.499610470812</v>
      </c>
      <c r="H88" s="24">
        <f t="shared" si="2"/>
        <v>29997.99483333333</v>
      </c>
    </row>
    <row r="90" spans="2:8" x14ac:dyDescent="0.25">
      <c r="B90" t="s">
        <v>63</v>
      </c>
      <c r="G90" s="46"/>
    </row>
    <row r="91" spans="2:8" x14ac:dyDescent="0.25">
      <c r="B91" s="47" t="s">
        <v>69</v>
      </c>
      <c r="G91"/>
    </row>
    <row r="92" spans="2:8" x14ac:dyDescent="0.25">
      <c r="B92" s="47" t="s">
        <v>65</v>
      </c>
      <c r="G92"/>
    </row>
    <row r="93" spans="2:8" x14ac:dyDescent="0.25">
      <c r="B93" s="47" t="s">
        <v>64</v>
      </c>
      <c r="G93"/>
    </row>
    <row r="94" spans="2:8" x14ac:dyDescent="0.25">
      <c r="B94" s="47"/>
      <c r="G94"/>
    </row>
    <row r="95" spans="2:8" x14ac:dyDescent="0.25">
      <c r="B95" s="51" t="s">
        <v>70</v>
      </c>
      <c r="G95"/>
    </row>
    <row r="96" spans="2:8" x14ac:dyDescent="0.25">
      <c r="B96" s="47"/>
      <c r="G96"/>
    </row>
    <row r="97" spans="2:8" x14ac:dyDescent="0.25">
      <c r="B97" s="47"/>
      <c r="G97"/>
    </row>
    <row r="98" spans="2:8" x14ac:dyDescent="0.25">
      <c r="C98" s="48" t="s">
        <v>66</v>
      </c>
      <c r="D98" s="27">
        <f>+D25+D26+D36+SUM(D74:D81)+D69</f>
        <v>43903.486920308722</v>
      </c>
      <c r="E98" s="27">
        <f t="shared" ref="E98:H98" si="3">+E25+E26+E36+SUM(E74:E81)+E69</f>
        <v>24326.722999999998</v>
      </c>
      <c r="F98" s="27">
        <f t="shared" si="3"/>
        <v>15272.8406</v>
      </c>
      <c r="G98" s="27">
        <f t="shared" si="3"/>
        <v>12277.831400000005</v>
      </c>
      <c r="H98" s="27">
        <f t="shared" si="3"/>
        <v>11366.012000000001</v>
      </c>
    </row>
    <row r="99" spans="2:8" x14ac:dyDescent="0.25">
      <c r="C99" s="49" t="s">
        <v>67</v>
      </c>
      <c r="D99" s="27">
        <f>+D5+D24</f>
        <v>3870.6</v>
      </c>
      <c r="E99" s="27">
        <f t="shared" ref="E99:H99" si="4">+E5+E24</f>
        <v>4081.8</v>
      </c>
      <c r="F99" s="27">
        <f t="shared" si="4"/>
        <v>3105</v>
      </c>
      <c r="G99" s="27">
        <f>+G5+G24</f>
        <v>4104.6000000000004</v>
      </c>
      <c r="H99" s="27">
        <f t="shared" si="4"/>
        <v>2650.8</v>
      </c>
    </row>
    <row r="100" spans="2:8" x14ac:dyDescent="0.25">
      <c r="C100" t="s">
        <v>68</v>
      </c>
      <c r="D100" s="27">
        <f t="shared" ref="D100:H100" si="5">+D88-D86-D98-D99</f>
        <v>7024.7354999999861</v>
      </c>
      <c r="E100" s="27">
        <f t="shared" si="5"/>
        <v>4302.0675000000001</v>
      </c>
      <c r="F100" s="27">
        <f t="shared" si="5"/>
        <v>5105.5499999999993</v>
      </c>
      <c r="G100" s="27">
        <f t="shared" si="5"/>
        <v>5833.7392499999951</v>
      </c>
      <c r="H100" s="27">
        <f t="shared" si="5"/>
        <v>3705.7199999999984</v>
      </c>
    </row>
  </sheetData>
  <mergeCells count="5">
    <mergeCell ref="B1:H1"/>
    <mergeCell ref="B2:H2"/>
    <mergeCell ref="B88:C88"/>
    <mergeCell ref="B87:C87"/>
    <mergeCell ref="B86:C86"/>
  </mergeCells>
  <printOptions horizontalCentered="1"/>
  <pageMargins left="0.7" right="0.7" top="0.75" bottom="0.75" header="0.3" footer="0.3"/>
  <pageSetup scale="79" orientation="portrait" r:id="rId1"/>
  <headerFooter>
    <oddFooter>&amp;L&amp;D&amp;R&amp;Z&amp;F</oddFooter>
  </headerFooter>
  <rowBreaks count="1" manualBreakCount="1">
    <brk id="56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workbookViewId="0">
      <selection activeCell="T38" sqref="T38"/>
    </sheetView>
  </sheetViews>
  <sheetFormatPr defaultRowHeight="15" x14ac:dyDescent="0.25"/>
  <cols>
    <col min="1" max="1" width="12.7109375" customWidth="1"/>
    <col min="7" max="8" width="9.140625" style="28"/>
  </cols>
  <sheetData>
    <row r="1" spans="1:8" x14ac:dyDescent="0.25">
      <c r="A1" s="55" t="s">
        <v>60</v>
      </c>
      <c r="B1" s="55"/>
      <c r="C1" s="55"/>
      <c r="D1" s="55"/>
      <c r="E1" s="55"/>
      <c r="F1" s="55"/>
      <c r="G1" s="55"/>
    </row>
    <row r="3" spans="1:8" x14ac:dyDescent="0.25">
      <c r="A3" s="33" t="s">
        <v>61</v>
      </c>
      <c r="B3" s="32">
        <v>2002</v>
      </c>
      <c r="C3" s="32">
        <v>2003</v>
      </c>
      <c r="D3" s="32">
        <v>2004</v>
      </c>
      <c r="E3" s="32">
        <v>2005</v>
      </c>
      <c r="F3" s="32">
        <v>2006</v>
      </c>
      <c r="G3" s="32" t="s">
        <v>57</v>
      </c>
    </row>
    <row r="4" spans="1:8" x14ac:dyDescent="0.25">
      <c r="A4" s="34" t="s">
        <v>58</v>
      </c>
      <c r="B4" s="31">
        <v>14994.717923816686</v>
      </c>
      <c r="C4" s="31">
        <v>12200.851136851137</v>
      </c>
      <c r="D4" s="31">
        <v>8414.9010557661077</v>
      </c>
      <c r="E4" s="31">
        <v>8755.7555438041436</v>
      </c>
      <c r="F4" s="31">
        <v>0</v>
      </c>
      <c r="G4" s="31">
        <f>AVERAGE(B4:F4)</f>
        <v>8873.2451320476157</v>
      </c>
    </row>
    <row r="5" spans="1:8" x14ac:dyDescent="0.25">
      <c r="A5" s="35" t="s">
        <v>62</v>
      </c>
      <c r="B5" s="37">
        <f t="shared" ref="B5:F5" si="0">B4/B8</f>
        <v>0.51558701558701592</v>
      </c>
      <c r="C5" s="37">
        <f t="shared" si="0"/>
        <v>0.51558701558701558</v>
      </c>
      <c r="D5" s="37">
        <f t="shared" si="0"/>
        <v>0.49449968007087663</v>
      </c>
      <c r="E5" s="37">
        <f t="shared" si="0"/>
        <v>0.49449968007087663</v>
      </c>
      <c r="F5" s="37">
        <f t="shared" si="0"/>
        <v>0</v>
      </c>
      <c r="G5" s="37">
        <f>AVERAGE(B5:F5)</f>
        <v>0.40403467826315698</v>
      </c>
    </row>
    <row r="6" spans="1:8" x14ac:dyDescent="0.25">
      <c r="A6" s="34" t="s">
        <v>59</v>
      </c>
      <c r="B6" s="31">
        <v>14088.089576183316</v>
      </c>
      <c r="C6" s="31">
        <v>11463.148863148863</v>
      </c>
      <c r="D6" s="31">
        <v>8602.0989442338923</v>
      </c>
      <c r="E6" s="31">
        <v>8950.5360811958581</v>
      </c>
      <c r="F6" s="30">
        <v>16181.838666666667</v>
      </c>
      <c r="G6" s="31">
        <f>AVERAGE(B6:F6)</f>
        <v>11857.142426285718</v>
      </c>
    </row>
    <row r="7" spans="1:8" x14ac:dyDescent="0.25">
      <c r="A7" s="36" t="s">
        <v>62</v>
      </c>
      <c r="B7" s="38">
        <f t="shared" ref="B7:F7" si="1">B6/B8</f>
        <v>0.48441298441298403</v>
      </c>
      <c r="C7" s="38">
        <f t="shared" si="1"/>
        <v>0.48441298441298442</v>
      </c>
      <c r="D7" s="38">
        <f t="shared" si="1"/>
        <v>0.50550031992912337</v>
      </c>
      <c r="E7" s="38">
        <f t="shared" si="1"/>
        <v>0.50550031992912337</v>
      </c>
      <c r="F7" s="38">
        <f t="shared" si="1"/>
        <v>1</v>
      </c>
      <c r="G7" s="38">
        <f>AVERAGE(B7:F7)</f>
        <v>0.59596532173684302</v>
      </c>
    </row>
    <row r="8" spans="1:8" x14ac:dyDescent="0.25">
      <c r="A8" s="34" t="s">
        <v>21</v>
      </c>
      <c r="B8" s="30">
        <v>29082.807500000003</v>
      </c>
      <c r="C8" s="30">
        <v>23664</v>
      </c>
      <c r="D8" s="30">
        <v>17017</v>
      </c>
      <c r="E8" s="30">
        <v>17706.291625000002</v>
      </c>
      <c r="F8" s="30">
        <v>16181.838666666667</v>
      </c>
      <c r="G8" s="30">
        <f>AVERAGE(B8:F8)</f>
        <v>20730.387558333332</v>
      </c>
      <c r="H8" s="29"/>
    </row>
    <row r="9" spans="1:8" x14ac:dyDescent="0.25">
      <c r="B9" s="50"/>
    </row>
    <row r="10" spans="1:8" x14ac:dyDescent="0.25">
      <c r="A10" t="s">
        <v>63</v>
      </c>
      <c r="B10" s="50"/>
      <c r="C10" s="50"/>
      <c r="D10" s="50"/>
      <c r="E10" s="50"/>
      <c r="F10" s="50"/>
    </row>
    <row r="11" spans="1:8" x14ac:dyDescent="0.25">
      <c r="A11" s="51" t="s">
        <v>69</v>
      </c>
    </row>
    <row r="12" spans="1:8" x14ac:dyDescent="0.25">
      <c r="A12" t="s">
        <v>65</v>
      </c>
    </row>
    <row r="13" spans="1:8" x14ac:dyDescent="0.25">
      <c r="A13" t="s">
        <v>64</v>
      </c>
    </row>
    <row r="15" spans="1:8" x14ac:dyDescent="0.25">
      <c r="A15" s="51" t="s">
        <v>70</v>
      </c>
    </row>
  </sheetData>
  <mergeCells count="1">
    <mergeCell ref="A1:G1"/>
  </mergeCells>
  <printOptions horizontalCentered="1"/>
  <pageMargins left="0.7" right="0.7" top="0.75" bottom="0.75" header="0.3" footer="0.3"/>
  <pageSetup orientation="portrait" horizontalDpi="1200" verticalDpi="1200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Canal Diversions</vt:lpstr>
      <vt:lpstr>CBCU</vt:lpstr>
      <vt:lpstr>Harlan County Evap</vt:lpstr>
      <vt:lpstr>'Canal Diversions'!Print_Area</vt:lpstr>
      <vt:lpstr>CBCU!Print_Area</vt:lpstr>
      <vt:lpstr>'Canal Diversions'!Print_Titles</vt:lpstr>
      <vt:lpstr>CBCU!Print_Titles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KMB</dc:creator>
  <cp:lastModifiedBy>KMB</cp:lastModifiedBy>
  <cp:lastPrinted>2014-01-23T19:05:33Z</cp:lastPrinted>
  <dcterms:created xsi:type="dcterms:W3CDTF">2014-01-09T22:22:09Z</dcterms:created>
  <dcterms:modified xsi:type="dcterms:W3CDTF">2014-01-24T16:23:54Z</dcterms:modified>
</cp:coreProperties>
</file>