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5" windowHeight="12210"/>
  </bookViews>
  <sheets>
    <sheet name="histuse" sheetId="9" r:id="rId1"/>
    <sheet name="usage summary report" sheetId="10" r:id="rId2"/>
    <sheet name="GRAPHS" sheetId="12" r:id="rId3"/>
  </sheets>
  <definedNames>
    <definedName name="hist_use">histuse!$A$5:$P$825</definedName>
    <definedName name="_xlnm.Print_Area" localSheetId="2">GRAPHS!$C$2:$K$58</definedName>
    <definedName name="_xlnm.Print_Area" localSheetId="1">'usage summary report'!$C$2:$AE$41</definedName>
    <definedName name="_xlnm.Print_Titles" localSheetId="1">'usage summary report'!$B:$B</definedName>
  </definedNames>
  <calcPr calcId="145621"/>
</workbook>
</file>

<file path=xl/calcChain.xml><?xml version="1.0" encoding="utf-8"?>
<calcChain xmlns="http://schemas.openxmlformats.org/spreadsheetml/2006/main">
  <c r="G33" i="10" l="1"/>
  <c r="AB32" i="10"/>
  <c r="P40" i="9"/>
  <c r="P74" i="9" l="1"/>
  <c r="Q74" i="9"/>
  <c r="Q40" i="9"/>
  <c r="P5" i="9" l="1"/>
  <c r="Q5" i="9" l="1"/>
  <c r="R39" i="10"/>
  <c r="R40" i="10"/>
  <c r="R41" i="10"/>
  <c r="R36" i="10"/>
  <c r="R3" i="10"/>
  <c r="R4" i="10"/>
  <c r="R5" i="10"/>
  <c r="R6" i="10"/>
  <c r="D8" i="10" l="1"/>
  <c r="E8" i="10" l="1"/>
  <c r="A825" i="9"/>
  <c r="A824" i="9"/>
  <c r="A823" i="9"/>
  <c r="A822" i="9"/>
  <c r="A821" i="9"/>
  <c r="A820" i="9"/>
  <c r="A819" i="9"/>
  <c r="A818" i="9"/>
  <c r="A817" i="9"/>
  <c r="A816" i="9"/>
  <c r="A815" i="9"/>
  <c r="A814" i="9"/>
  <c r="A813" i="9"/>
  <c r="A812" i="9"/>
  <c r="A811" i="9"/>
  <c r="A810" i="9"/>
  <c r="A809" i="9"/>
  <c r="A808" i="9"/>
  <c r="A807" i="9"/>
  <c r="A806" i="9"/>
  <c r="A805" i="9"/>
  <c r="A804" i="9"/>
  <c r="A803" i="9"/>
  <c r="A802" i="9"/>
  <c r="A801" i="9"/>
  <c r="A800" i="9"/>
  <c r="A799" i="9"/>
  <c r="A798" i="9"/>
  <c r="A797" i="9"/>
  <c r="A796" i="9"/>
  <c r="A795" i="9"/>
  <c r="A794" i="9"/>
  <c r="A792" i="9"/>
  <c r="A791" i="9"/>
  <c r="A790" i="9"/>
  <c r="A789" i="9"/>
  <c r="A788" i="9"/>
  <c r="A787" i="9"/>
  <c r="A786" i="9"/>
  <c r="A785" i="9"/>
  <c r="A784" i="9"/>
  <c r="A783" i="9"/>
  <c r="A782" i="9"/>
  <c r="A781" i="9"/>
  <c r="A780" i="9"/>
  <c r="A779" i="9"/>
  <c r="A778" i="9"/>
  <c r="A777" i="9"/>
  <c r="A776" i="9"/>
  <c r="A775" i="9"/>
  <c r="A774" i="9"/>
  <c r="A773" i="9"/>
  <c r="A772" i="9"/>
  <c r="A771" i="9"/>
  <c r="A770" i="9"/>
  <c r="A769" i="9"/>
  <c r="A768" i="9"/>
  <c r="A767" i="9"/>
  <c r="A766" i="9"/>
  <c r="A765" i="9"/>
  <c r="A764" i="9"/>
  <c r="A763" i="9"/>
  <c r="A762" i="9"/>
  <c r="A761" i="9"/>
  <c r="A759" i="9"/>
  <c r="A758" i="9"/>
  <c r="A757" i="9"/>
  <c r="A756" i="9"/>
  <c r="A755" i="9"/>
  <c r="A754" i="9"/>
  <c r="A753" i="9"/>
  <c r="A752" i="9"/>
  <c r="A751" i="9"/>
  <c r="A750" i="9"/>
  <c r="A749" i="9"/>
  <c r="A748" i="9"/>
  <c r="A747" i="9"/>
  <c r="A746" i="9"/>
  <c r="A745" i="9"/>
  <c r="A744" i="9"/>
  <c r="A743" i="9"/>
  <c r="A742" i="9"/>
  <c r="A741" i="9"/>
  <c r="A740" i="9"/>
  <c r="A739" i="9"/>
  <c r="A738" i="9"/>
  <c r="A737" i="9"/>
  <c r="A736" i="9"/>
  <c r="A735" i="9"/>
  <c r="A734" i="9"/>
  <c r="A733" i="9"/>
  <c r="A732" i="9"/>
  <c r="A731" i="9"/>
  <c r="A730" i="9"/>
  <c r="A729" i="9"/>
  <c r="A728" i="9"/>
  <c r="A726" i="9"/>
  <c r="A725" i="9"/>
  <c r="A724" i="9"/>
  <c r="A723" i="9"/>
  <c r="A722" i="9"/>
  <c r="A721" i="9"/>
  <c r="A720" i="9"/>
  <c r="A719" i="9"/>
  <c r="A718" i="9"/>
  <c r="A717" i="9"/>
  <c r="A716" i="9"/>
  <c r="A715" i="9"/>
  <c r="A714" i="9"/>
  <c r="A713" i="9"/>
  <c r="A712" i="9"/>
  <c r="A711" i="9"/>
  <c r="A710" i="9"/>
  <c r="A709" i="9"/>
  <c r="A708" i="9"/>
  <c r="A707" i="9"/>
  <c r="A706" i="9"/>
  <c r="A705" i="9"/>
  <c r="A704" i="9"/>
  <c r="A703" i="9"/>
  <c r="A702" i="9"/>
  <c r="A701" i="9"/>
  <c r="A700" i="9"/>
  <c r="A699" i="9"/>
  <c r="A698" i="9"/>
  <c r="A697" i="9"/>
  <c r="A696" i="9"/>
  <c r="A695" i="9"/>
  <c r="A693" i="9"/>
  <c r="A692" i="9"/>
  <c r="A691" i="9"/>
  <c r="A690" i="9"/>
  <c r="A689" i="9"/>
  <c r="A688" i="9"/>
  <c r="A687" i="9"/>
  <c r="A686" i="9"/>
  <c r="A685" i="9"/>
  <c r="A684" i="9"/>
  <c r="A683" i="9"/>
  <c r="A682" i="9"/>
  <c r="A681" i="9"/>
  <c r="A680" i="9"/>
  <c r="A679" i="9"/>
  <c r="A678" i="9"/>
  <c r="A677" i="9"/>
  <c r="A676" i="9"/>
  <c r="A675" i="9"/>
  <c r="A674" i="9"/>
  <c r="A673" i="9"/>
  <c r="A672" i="9"/>
  <c r="A671" i="9"/>
  <c r="A670" i="9"/>
  <c r="A669" i="9"/>
  <c r="A668" i="9"/>
  <c r="A667" i="9"/>
  <c r="A666" i="9"/>
  <c r="A665" i="9"/>
  <c r="A664" i="9"/>
  <c r="A663" i="9"/>
  <c r="A662" i="9"/>
  <c r="A660" i="9"/>
  <c r="A659" i="9"/>
  <c r="A658" i="9"/>
  <c r="A657" i="9"/>
  <c r="A656" i="9"/>
  <c r="A655" i="9"/>
  <c r="A654" i="9"/>
  <c r="A653" i="9"/>
  <c r="A652" i="9"/>
  <c r="A651" i="9"/>
  <c r="A650" i="9"/>
  <c r="A649" i="9"/>
  <c r="A648" i="9"/>
  <c r="A647" i="9"/>
  <c r="A646" i="9"/>
  <c r="A645" i="9"/>
  <c r="A644" i="9"/>
  <c r="A643" i="9"/>
  <c r="A642" i="9"/>
  <c r="A641" i="9"/>
  <c r="A640" i="9"/>
  <c r="A639" i="9"/>
  <c r="A638" i="9"/>
  <c r="A637" i="9"/>
  <c r="A636" i="9"/>
  <c r="A635" i="9"/>
  <c r="A634" i="9"/>
  <c r="A633" i="9"/>
  <c r="A632" i="9"/>
  <c r="A631" i="9"/>
  <c r="A630" i="9"/>
  <c r="A629" i="9"/>
  <c r="A627" i="9"/>
  <c r="A626" i="9"/>
  <c r="A625" i="9"/>
  <c r="A624" i="9"/>
  <c r="A623" i="9"/>
  <c r="A622" i="9"/>
  <c r="A621" i="9"/>
  <c r="A620" i="9"/>
  <c r="A619" i="9"/>
  <c r="A618" i="9"/>
  <c r="A617" i="9"/>
  <c r="A616" i="9"/>
  <c r="A615" i="9"/>
  <c r="A614" i="9"/>
  <c r="A613" i="9"/>
  <c r="A612" i="9"/>
  <c r="A611" i="9"/>
  <c r="A610" i="9"/>
  <c r="A609" i="9"/>
  <c r="A608" i="9"/>
  <c r="A607" i="9"/>
  <c r="A606" i="9"/>
  <c r="A605" i="9"/>
  <c r="A604" i="9"/>
  <c r="A603" i="9"/>
  <c r="A602" i="9"/>
  <c r="A601" i="9"/>
  <c r="A600" i="9"/>
  <c r="A599" i="9"/>
  <c r="A598" i="9"/>
  <c r="A597" i="9"/>
  <c r="A596" i="9"/>
  <c r="A594" i="9"/>
  <c r="A593" i="9"/>
  <c r="A592" i="9"/>
  <c r="A591" i="9"/>
  <c r="A590" i="9"/>
  <c r="A589" i="9"/>
  <c r="A588" i="9"/>
  <c r="A587" i="9"/>
  <c r="A586" i="9"/>
  <c r="A585" i="9"/>
  <c r="A584" i="9"/>
  <c r="A583" i="9"/>
  <c r="A582" i="9"/>
  <c r="A581" i="9"/>
  <c r="A580" i="9"/>
  <c r="A579" i="9"/>
  <c r="A578" i="9"/>
  <c r="A577" i="9"/>
  <c r="A576" i="9"/>
  <c r="A575" i="9"/>
  <c r="A574" i="9"/>
  <c r="A573" i="9"/>
  <c r="A572" i="9"/>
  <c r="A571" i="9"/>
  <c r="A570" i="9"/>
  <c r="A569" i="9"/>
  <c r="A568" i="9"/>
  <c r="A567" i="9"/>
  <c r="A566" i="9"/>
  <c r="A565" i="9"/>
  <c r="A564" i="9"/>
  <c r="A563" i="9"/>
  <c r="A561" i="9"/>
  <c r="A560" i="9"/>
  <c r="A559" i="9"/>
  <c r="A558" i="9"/>
  <c r="A557" i="9"/>
  <c r="A556" i="9"/>
  <c r="A555" i="9"/>
  <c r="A554" i="9"/>
  <c r="A553" i="9"/>
  <c r="A552" i="9"/>
  <c r="A551" i="9"/>
  <c r="A550" i="9"/>
  <c r="A549" i="9"/>
  <c r="A548" i="9"/>
  <c r="A547" i="9"/>
  <c r="A546" i="9"/>
  <c r="A545" i="9"/>
  <c r="A544" i="9"/>
  <c r="A543" i="9"/>
  <c r="A542" i="9"/>
  <c r="A541" i="9"/>
  <c r="A540" i="9"/>
  <c r="A539" i="9"/>
  <c r="A538" i="9"/>
  <c r="A537" i="9"/>
  <c r="A536" i="9"/>
  <c r="A535" i="9"/>
  <c r="A534" i="9"/>
  <c r="A533" i="9"/>
  <c r="A532" i="9"/>
  <c r="A531" i="9"/>
  <c r="A530" i="9"/>
  <c r="A528" i="9"/>
  <c r="A527" i="9"/>
  <c r="A526" i="9"/>
  <c r="A525" i="9"/>
  <c r="A524" i="9"/>
  <c r="A523" i="9"/>
  <c r="A522" i="9"/>
  <c r="A521" i="9"/>
  <c r="A520" i="9"/>
  <c r="A519" i="9"/>
  <c r="A518" i="9"/>
  <c r="A517" i="9"/>
  <c r="A516" i="9"/>
  <c r="A515" i="9"/>
  <c r="A514" i="9"/>
  <c r="A513" i="9"/>
  <c r="A512" i="9"/>
  <c r="A511" i="9"/>
  <c r="A510" i="9"/>
  <c r="A509" i="9"/>
  <c r="A508" i="9"/>
  <c r="A507" i="9"/>
  <c r="A506" i="9"/>
  <c r="A505" i="9"/>
  <c r="A504" i="9"/>
  <c r="A503" i="9"/>
  <c r="A502" i="9"/>
  <c r="A501" i="9"/>
  <c r="A500" i="9"/>
  <c r="A499" i="9"/>
  <c r="A498" i="9"/>
  <c r="A497" i="9"/>
  <c r="A495" i="9"/>
  <c r="A494" i="9"/>
  <c r="A493" i="9"/>
  <c r="A492" i="9"/>
  <c r="A491" i="9"/>
  <c r="A490" i="9"/>
  <c r="A489" i="9"/>
  <c r="A488" i="9"/>
  <c r="A487" i="9"/>
  <c r="A486" i="9"/>
  <c r="A485" i="9"/>
  <c r="A484" i="9"/>
  <c r="A483" i="9"/>
  <c r="A482" i="9"/>
  <c r="A481" i="9"/>
  <c r="A480" i="9"/>
  <c r="A479" i="9"/>
  <c r="A478" i="9"/>
  <c r="A477" i="9"/>
  <c r="A476" i="9"/>
  <c r="A475" i="9"/>
  <c r="A474" i="9"/>
  <c r="A473" i="9"/>
  <c r="A472" i="9"/>
  <c r="A471" i="9"/>
  <c r="A470" i="9"/>
  <c r="A469" i="9"/>
  <c r="A468" i="9"/>
  <c r="A467" i="9"/>
  <c r="A466" i="9"/>
  <c r="A465" i="9"/>
  <c r="A464" i="9"/>
  <c r="A462" i="9"/>
  <c r="A461" i="9"/>
  <c r="A460" i="9"/>
  <c r="A459" i="9"/>
  <c r="A458" i="9"/>
  <c r="A457" i="9"/>
  <c r="A456" i="9"/>
  <c r="A455" i="9"/>
  <c r="A454" i="9"/>
  <c r="A453" i="9"/>
  <c r="A452" i="9"/>
  <c r="A451" i="9"/>
  <c r="A450" i="9"/>
  <c r="A449" i="9"/>
  <c r="A448" i="9"/>
  <c r="A447" i="9"/>
  <c r="A446" i="9"/>
  <c r="A445" i="9"/>
  <c r="A444" i="9"/>
  <c r="A443" i="9"/>
  <c r="A442" i="9"/>
  <c r="A441" i="9"/>
  <c r="A440" i="9"/>
  <c r="A439" i="9"/>
  <c r="A438" i="9"/>
  <c r="A437" i="9"/>
  <c r="A436" i="9"/>
  <c r="A435" i="9"/>
  <c r="A434" i="9"/>
  <c r="A433" i="9"/>
  <c r="A432" i="9"/>
  <c r="A431" i="9"/>
  <c r="A429" i="9"/>
  <c r="A428" i="9"/>
  <c r="A427" i="9"/>
  <c r="A426" i="9"/>
  <c r="A425" i="9"/>
  <c r="A424" i="9"/>
  <c r="A423" i="9"/>
  <c r="A422" i="9"/>
  <c r="A421" i="9"/>
  <c r="A420" i="9"/>
  <c r="A419" i="9"/>
  <c r="A418" i="9"/>
  <c r="A417" i="9"/>
  <c r="A416" i="9"/>
  <c r="A415" i="9"/>
  <c r="A414" i="9"/>
  <c r="A413" i="9"/>
  <c r="A412" i="9"/>
  <c r="A411" i="9"/>
  <c r="A410" i="9"/>
  <c r="A409" i="9"/>
  <c r="A408" i="9"/>
  <c r="A407" i="9"/>
  <c r="A406" i="9"/>
  <c r="A405" i="9"/>
  <c r="A404" i="9"/>
  <c r="A403" i="9"/>
  <c r="A402" i="9"/>
  <c r="A401" i="9"/>
  <c r="A400" i="9"/>
  <c r="A399" i="9"/>
  <c r="A398" i="9"/>
  <c r="A396" i="9"/>
  <c r="A395" i="9"/>
  <c r="A394" i="9"/>
  <c r="A393" i="9"/>
  <c r="A392" i="9"/>
  <c r="A391" i="9"/>
  <c r="A390" i="9"/>
  <c r="A389" i="9"/>
  <c r="A388" i="9"/>
  <c r="A387" i="9"/>
  <c r="A386" i="9"/>
  <c r="A385" i="9"/>
  <c r="A384" i="9"/>
  <c r="A383" i="9"/>
  <c r="A382" i="9"/>
  <c r="A381" i="9"/>
  <c r="A380" i="9"/>
  <c r="A379" i="9"/>
  <c r="A378" i="9"/>
  <c r="A377" i="9"/>
  <c r="A376" i="9"/>
  <c r="A375" i="9"/>
  <c r="A374" i="9"/>
  <c r="A373" i="9"/>
  <c r="A372" i="9"/>
  <c r="A371" i="9"/>
  <c r="A370" i="9"/>
  <c r="A369" i="9"/>
  <c r="A368" i="9"/>
  <c r="A367" i="9"/>
  <c r="A366" i="9"/>
  <c r="A365" i="9"/>
  <c r="A363" i="9"/>
  <c r="A362" i="9"/>
  <c r="A361" i="9"/>
  <c r="A360" i="9"/>
  <c r="A359" i="9"/>
  <c r="A358" i="9"/>
  <c r="A357" i="9"/>
  <c r="A356" i="9"/>
  <c r="A355" i="9"/>
  <c r="A354" i="9"/>
  <c r="A353" i="9"/>
  <c r="A352" i="9"/>
  <c r="A351" i="9"/>
  <c r="A350" i="9"/>
  <c r="A349" i="9"/>
  <c r="A348" i="9"/>
  <c r="A347" i="9"/>
  <c r="A346" i="9"/>
  <c r="A345" i="9"/>
  <c r="A344" i="9"/>
  <c r="A343" i="9"/>
  <c r="A342" i="9"/>
  <c r="A341" i="9"/>
  <c r="A340" i="9"/>
  <c r="A339" i="9"/>
  <c r="A338" i="9"/>
  <c r="A337" i="9"/>
  <c r="A336" i="9"/>
  <c r="A335" i="9"/>
  <c r="A334" i="9"/>
  <c r="A333" i="9"/>
  <c r="A332" i="9"/>
  <c r="A330" i="9"/>
  <c r="A329" i="9"/>
  <c r="A328" i="9"/>
  <c r="A327" i="9"/>
  <c r="A326" i="9"/>
  <c r="A325" i="9"/>
  <c r="A324" i="9"/>
  <c r="A323" i="9"/>
  <c r="A322" i="9"/>
  <c r="A321" i="9"/>
  <c r="A320" i="9"/>
  <c r="A319" i="9"/>
  <c r="A318" i="9"/>
  <c r="A317" i="9"/>
  <c r="A316" i="9"/>
  <c r="A315" i="9"/>
  <c r="A314" i="9"/>
  <c r="A313" i="9"/>
  <c r="A312" i="9"/>
  <c r="A311" i="9"/>
  <c r="A310" i="9"/>
  <c r="A309" i="9"/>
  <c r="A308" i="9"/>
  <c r="A307" i="9"/>
  <c r="A306" i="9"/>
  <c r="A305" i="9"/>
  <c r="A304" i="9"/>
  <c r="A303" i="9"/>
  <c r="A302" i="9"/>
  <c r="A301" i="9"/>
  <c r="A300" i="9"/>
  <c r="A299" i="9"/>
  <c r="A297" i="9"/>
  <c r="A296" i="9"/>
  <c r="A295" i="9"/>
  <c r="A294" i="9"/>
  <c r="A293" i="9"/>
  <c r="A292" i="9"/>
  <c r="A291" i="9"/>
  <c r="A290" i="9"/>
  <c r="A289" i="9"/>
  <c r="A288" i="9"/>
  <c r="A287" i="9"/>
  <c r="A286" i="9"/>
  <c r="A285" i="9"/>
  <c r="A284" i="9"/>
  <c r="A283" i="9"/>
  <c r="A282" i="9"/>
  <c r="A281" i="9"/>
  <c r="A280" i="9"/>
  <c r="A279" i="9"/>
  <c r="A278" i="9"/>
  <c r="A277" i="9"/>
  <c r="A276" i="9"/>
  <c r="A275" i="9"/>
  <c r="A274" i="9"/>
  <c r="A273" i="9"/>
  <c r="A272" i="9"/>
  <c r="A271" i="9"/>
  <c r="A270" i="9"/>
  <c r="A269" i="9"/>
  <c r="A268" i="9"/>
  <c r="A267" i="9"/>
  <c r="A266" i="9"/>
  <c r="A264" i="9"/>
  <c r="A263" i="9"/>
  <c r="A262" i="9"/>
  <c r="A261" i="9"/>
  <c r="A260" i="9"/>
  <c r="A259" i="9"/>
  <c r="A258" i="9"/>
  <c r="A257" i="9"/>
  <c r="A256" i="9"/>
  <c r="A255" i="9"/>
  <c r="A254" i="9"/>
  <c r="A253" i="9"/>
  <c r="A252" i="9"/>
  <c r="A251" i="9"/>
  <c r="A250" i="9"/>
  <c r="A249" i="9"/>
  <c r="A248" i="9"/>
  <c r="A247" i="9"/>
  <c r="A246" i="9"/>
  <c r="A245" i="9"/>
  <c r="A244" i="9"/>
  <c r="A243" i="9"/>
  <c r="A242" i="9"/>
  <c r="A241" i="9"/>
  <c r="A240" i="9"/>
  <c r="A239" i="9"/>
  <c r="A238" i="9"/>
  <c r="A237" i="9"/>
  <c r="A236" i="9"/>
  <c r="A235" i="9"/>
  <c r="A234" i="9"/>
  <c r="A233" i="9"/>
  <c r="A231" i="9"/>
  <c r="A230" i="9"/>
  <c r="A229" i="9"/>
  <c r="A228" i="9"/>
  <c r="A227" i="9"/>
  <c r="A226" i="9"/>
  <c r="A225" i="9"/>
  <c r="A224" i="9"/>
  <c r="A223" i="9"/>
  <c r="A222" i="9"/>
  <c r="A221" i="9"/>
  <c r="A220" i="9"/>
  <c r="A219" i="9"/>
  <c r="A218" i="9"/>
  <c r="A217" i="9"/>
  <c r="A216" i="9"/>
  <c r="A215" i="9"/>
  <c r="A214" i="9"/>
  <c r="A213" i="9"/>
  <c r="A212" i="9"/>
  <c r="A211" i="9"/>
  <c r="A210" i="9"/>
  <c r="A209" i="9"/>
  <c r="A208" i="9"/>
  <c r="A207" i="9"/>
  <c r="A206" i="9"/>
  <c r="A205" i="9"/>
  <c r="A204" i="9"/>
  <c r="A203" i="9"/>
  <c r="A202" i="9"/>
  <c r="A201" i="9"/>
  <c r="A200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5" i="9"/>
  <c r="D10" i="10" s="1"/>
  <c r="P825" i="9"/>
  <c r="Q825" i="9" s="1"/>
  <c r="P824" i="9"/>
  <c r="Q824" i="9" s="1"/>
  <c r="P823" i="9"/>
  <c r="Q823" i="9" s="1"/>
  <c r="P822" i="9"/>
  <c r="Q822" i="9" s="1"/>
  <c r="P821" i="9"/>
  <c r="Q821" i="9" s="1"/>
  <c r="P820" i="9"/>
  <c r="Q820" i="9" s="1"/>
  <c r="P819" i="9"/>
  <c r="Q819" i="9" s="1"/>
  <c r="P818" i="9"/>
  <c r="Q818" i="9" s="1"/>
  <c r="P817" i="9"/>
  <c r="Q817" i="9" s="1"/>
  <c r="P816" i="9"/>
  <c r="Q816" i="9" s="1"/>
  <c r="P815" i="9"/>
  <c r="Q815" i="9" s="1"/>
  <c r="P814" i="9"/>
  <c r="Q814" i="9" s="1"/>
  <c r="P813" i="9"/>
  <c r="Q813" i="9" s="1"/>
  <c r="P812" i="9"/>
  <c r="Q812" i="9" s="1"/>
  <c r="P811" i="9"/>
  <c r="Q811" i="9" s="1"/>
  <c r="P810" i="9"/>
  <c r="Q810" i="9" s="1"/>
  <c r="P809" i="9"/>
  <c r="Q809" i="9" s="1"/>
  <c r="P808" i="9"/>
  <c r="Q808" i="9" s="1"/>
  <c r="P807" i="9"/>
  <c r="Q807" i="9" s="1"/>
  <c r="P806" i="9"/>
  <c r="Q806" i="9" s="1"/>
  <c r="P805" i="9"/>
  <c r="Q805" i="9" s="1"/>
  <c r="P804" i="9"/>
  <c r="Q804" i="9" s="1"/>
  <c r="P803" i="9"/>
  <c r="Q803" i="9" s="1"/>
  <c r="P802" i="9"/>
  <c r="Q802" i="9" s="1"/>
  <c r="P801" i="9"/>
  <c r="Q801" i="9" s="1"/>
  <c r="P800" i="9"/>
  <c r="Q800" i="9" s="1"/>
  <c r="P799" i="9"/>
  <c r="Q799" i="9" s="1"/>
  <c r="P798" i="9"/>
  <c r="Q798" i="9" s="1"/>
  <c r="P797" i="9"/>
  <c r="Q797" i="9" s="1"/>
  <c r="P796" i="9"/>
  <c r="Q796" i="9" s="1"/>
  <c r="P795" i="9"/>
  <c r="Q795" i="9" s="1"/>
  <c r="P794" i="9"/>
  <c r="Q794" i="9" s="1"/>
  <c r="P792" i="9"/>
  <c r="Q792" i="9" s="1"/>
  <c r="P791" i="9"/>
  <c r="Q791" i="9" s="1"/>
  <c r="P790" i="9"/>
  <c r="Q790" i="9" s="1"/>
  <c r="P789" i="9"/>
  <c r="Q789" i="9" s="1"/>
  <c r="P788" i="9"/>
  <c r="Q788" i="9" s="1"/>
  <c r="P787" i="9"/>
  <c r="Q787" i="9" s="1"/>
  <c r="P786" i="9"/>
  <c r="Q786" i="9" s="1"/>
  <c r="P785" i="9"/>
  <c r="Q785" i="9" s="1"/>
  <c r="P784" i="9"/>
  <c r="Q784" i="9" s="1"/>
  <c r="P783" i="9"/>
  <c r="Q783" i="9" s="1"/>
  <c r="P782" i="9"/>
  <c r="Q782" i="9" s="1"/>
  <c r="P781" i="9"/>
  <c r="Q781" i="9" s="1"/>
  <c r="P780" i="9"/>
  <c r="Q780" i="9" s="1"/>
  <c r="P779" i="9"/>
  <c r="Q779" i="9" s="1"/>
  <c r="P778" i="9"/>
  <c r="Q778" i="9" s="1"/>
  <c r="P777" i="9"/>
  <c r="Q777" i="9" s="1"/>
  <c r="P776" i="9"/>
  <c r="Q776" i="9" s="1"/>
  <c r="P775" i="9"/>
  <c r="Q775" i="9" s="1"/>
  <c r="P774" i="9"/>
  <c r="Q774" i="9" s="1"/>
  <c r="P773" i="9"/>
  <c r="Q773" i="9" s="1"/>
  <c r="P772" i="9"/>
  <c r="Q772" i="9" s="1"/>
  <c r="P771" i="9"/>
  <c r="Q771" i="9" s="1"/>
  <c r="P770" i="9"/>
  <c r="Q770" i="9" s="1"/>
  <c r="P769" i="9"/>
  <c r="Q769" i="9" s="1"/>
  <c r="P768" i="9"/>
  <c r="Q768" i="9" s="1"/>
  <c r="P767" i="9"/>
  <c r="Q767" i="9" s="1"/>
  <c r="P766" i="9"/>
  <c r="Q766" i="9" s="1"/>
  <c r="P765" i="9"/>
  <c r="Q765" i="9" s="1"/>
  <c r="P764" i="9"/>
  <c r="Q764" i="9" s="1"/>
  <c r="P763" i="9"/>
  <c r="Q763" i="9" s="1"/>
  <c r="P762" i="9"/>
  <c r="Q762" i="9" s="1"/>
  <c r="P761" i="9"/>
  <c r="Q761" i="9" s="1"/>
  <c r="P759" i="9"/>
  <c r="Q759" i="9" s="1"/>
  <c r="P758" i="9"/>
  <c r="Q758" i="9" s="1"/>
  <c r="P757" i="9"/>
  <c r="Q757" i="9" s="1"/>
  <c r="P756" i="9"/>
  <c r="Q756" i="9" s="1"/>
  <c r="P755" i="9"/>
  <c r="Q755" i="9" s="1"/>
  <c r="P754" i="9"/>
  <c r="Q754" i="9" s="1"/>
  <c r="P753" i="9"/>
  <c r="Q753" i="9" s="1"/>
  <c r="P752" i="9"/>
  <c r="Q752" i="9" s="1"/>
  <c r="P751" i="9"/>
  <c r="Q751" i="9" s="1"/>
  <c r="P750" i="9"/>
  <c r="Q750" i="9" s="1"/>
  <c r="P749" i="9"/>
  <c r="Q749" i="9" s="1"/>
  <c r="P748" i="9"/>
  <c r="Q748" i="9" s="1"/>
  <c r="P747" i="9"/>
  <c r="Q747" i="9" s="1"/>
  <c r="P746" i="9"/>
  <c r="Q746" i="9" s="1"/>
  <c r="P745" i="9"/>
  <c r="Q745" i="9" s="1"/>
  <c r="P744" i="9"/>
  <c r="Q744" i="9" s="1"/>
  <c r="P743" i="9"/>
  <c r="Q743" i="9" s="1"/>
  <c r="P742" i="9"/>
  <c r="Q742" i="9" s="1"/>
  <c r="P741" i="9"/>
  <c r="Q741" i="9" s="1"/>
  <c r="P740" i="9"/>
  <c r="Q740" i="9" s="1"/>
  <c r="P739" i="9"/>
  <c r="Q739" i="9" s="1"/>
  <c r="P738" i="9"/>
  <c r="Q738" i="9" s="1"/>
  <c r="P737" i="9"/>
  <c r="Q737" i="9" s="1"/>
  <c r="P736" i="9"/>
  <c r="Q736" i="9" s="1"/>
  <c r="P735" i="9"/>
  <c r="Q735" i="9" s="1"/>
  <c r="P734" i="9"/>
  <c r="Q734" i="9" s="1"/>
  <c r="P733" i="9"/>
  <c r="Q733" i="9" s="1"/>
  <c r="P732" i="9"/>
  <c r="Q732" i="9" s="1"/>
  <c r="P731" i="9"/>
  <c r="Q731" i="9" s="1"/>
  <c r="P730" i="9"/>
  <c r="Q730" i="9" s="1"/>
  <c r="P729" i="9"/>
  <c r="Q729" i="9" s="1"/>
  <c r="P728" i="9"/>
  <c r="Q728" i="9" s="1"/>
  <c r="P726" i="9"/>
  <c r="Q726" i="9" s="1"/>
  <c r="P725" i="9"/>
  <c r="Q725" i="9" s="1"/>
  <c r="P724" i="9"/>
  <c r="Q724" i="9" s="1"/>
  <c r="P723" i="9"/>
  <c r="Q723" i="9" s="1"/>
  <c r="P722" i="9"/>
  <c r="Q722" i="9" s="1"/>
  <c r="P721" i="9"/>
  <c r="Q721" i="9" s="1"/>
  <c r="P720" i="9"/>
  <c r="Q720" i="9" s="1"/>
  <c r="P719" i="9"/>
  <c r="Q719" i="9" s="1"/>
  <c r="P718" i="9"/>
  <c r="Q718" i="9" s="1"/>
  <c r="P717" i="9"/>
  <c r="Q717" i="9" s="1"/>
  <c r="P716" i="9"/>
  <c r="Q716" i="9" s="1"/>
  <c r="P715" i="9"/>
  <c r="Q715" i="9" s="1"/>
  <c r="P714" i="9"/>
  <c r="Q714" i="9" s="1"/>
  <c r="P713" i="9"/>
  <c r="Q713" i="9" s="1"/>
  <c r="P712" i="9"/>
  <c r="Q712" i="9" s="1"/>
  <c r="P711" i="9"/>
  <c r="Q711" i="9" s="1"/>
  <c r="P710" i="9"/>
  <c r="Q710" i="9" s="1"/>
  <c r="P709" i="9"/>
  <c r="Q709" i="9" s="1"/>
  <c r="P708" i="9"/>
  <c r="Q708" i="9" s="1"/>
  <c r="P707" i="9"/>
  <c r="Q707" i="9" s="1"/>
  <c r="P706" i="9"/>
  <c r="Q706" i="9" s="1"/>
  <c r="P705" i="9"/>
  <c r="Q705" i="9" s="1"/>
  <c r="P704" i="9"/>
  <c r="Q704" i="9" s="1"/>
  <c r="P703" i="9"/>
  <c r="Q703" i="9" s="1"/>
  <c r="P702" i="9"/>
  <c r="Q702" i="9" s="1"/>
  <c r="P701" i="9"/>
  <c r="Q701" i="9" s="1"/>
  <c r="P700" i="9"/>
  <c r="Q700" i="9" s="1"/>
  <c r="P699" i="9"/>
  <c r="Q699" i="9" s="1"/>
  <c r="P698" i="9"/>
  <c r="Q698" i="9" s="1"/>
  <c r="P697" i="9"/>
  <c r="Q697" i="9" s="1"/>
  <c r="P696" i="9"/>
  <c r="Q696" i="9" s="1"/>
  <c r="P695" i="9"/>
  <c r="Q695" i="9" s="1"/>
  <c r="P693" i="9"/>
  <c r="Q693" i="9" s="1"/>
  <c r="P692" i="9"/>
  <c r="Q692" i="9" s="1"/>
  <c r="P691" i="9"/>
  <c r="Q691" i="9" s="1"/>
  <c r="P690" i="9"/>
  <c r="Q690" i="9" s="1"/>
  <c r="P689" i="9"/>
  <c r="Q689" i="9" s="1"/>
  <c r="P688" i="9"/>
  <c r="Q688" i="9" s="1"/>
  <c r="P687" i="9"/>
  <c r="Q687" i="9" s="1"/>
  <c r="P686" i="9"/>
  <c r="Q686" i="9" s="1"/>
  <c r="P685" i="9"/>
  <c r="Q685" i="9" s="1"/>
  <c r="P684" i="9"/>
  <c r="Q684" i="9" s="1"/>
  <c r="P683" i="9"/>
  <c r="Q683" i="9" s="1"/>
  <c r="P682" i="9"/>
  <c r="Q682" i="9" s="1"/>
  <c r="P681" i="9"/>
  <c r="Q681" i="9" s="1"/>
  <c r="P680" i="9"/>
  <c r="Q680" i="9" s="1"/>
  <c r="P679" i="9"/>
  <c r="Q679" i="9" s="1"/>
  <c r="P678" i="9"/>
  <c r="Q678" i="9" s="1"/>
  <c r="P677" i="9"/>
  <c r="Q677" i="9" s="1"/>
  <c r="P676" i="9"/>
  <c r="Q676" i="9" s="1"/>
  <c r="P675" i="9"/>
  <c r="Q675" i="9" s="1"/>
  <c r="P674" i="9"/>
  <c r="Q674" i="9" s="1"/>
  <c r="P673" i="9"/>
  <c r="Q673" i="9" s="1"/>
  <c r="P672" i="9"/>
  <c r="Q672" i="9" s="1"/>
  <c r="P671" i="9"/>
  <c r="Q671" i="9" s="1"/>
  <c r="P670" i="9"/>
  <c r="Q670" i="9" s="1"/>
  <c r="P669" i="9"/>
  <c r="Q669" i="9" s="1"/>
  <c r="P668" i="9"/>
  <c r="Q668" i="9" s="1"/>
  <c r="P667" i="9"/>
  <c r="Q667" i="9" s="1"/>
  <c r="P666" i="9"/>
  <c r="Q666" i="9" s="1"/>
  <c r="P665" i="9"/>
  <c r="Q665" i="9" s="1"/>
  <c r="P664" i="9"/>
  <c r="Q664" i="9" s="1"/>
  <c r="P663" i="9"/>
  <c r="Q663" i="9" s="1"/>
  <c r="P662" i="9"/>
  <c r="Q662" i="9" s="1"/>
  <c r="P660" i="9"/>
  <c r="Q660" i="9" s="1"/>
  <c r="P659" i="9"/>
  <c r="Q659" i="9" s="1"/>
  <c r="P658" i="9"/>
  <c r="Q658" i="9" s="1"/>
  <c r="P657" i="9"/>
  <c r="Q657" i="9" s="1"/>
  <c r="P656" i="9"/>
  <c r="Q656" i="9" s="1"/>
  <c r="P655" i="9"/>
  <c r="Q655" i="9" s="1"/>
  <c r="P654" i="9"/>
  <c r="Q654" i="9" s="1"/>
  <c r="P653" i="9"/>
  <c r="Q653" i="9" s="1"/>
  <c r="P652" i="9"/>
  <c r="Q652" i="9" s="1"/>
  <c r="P651" i="9"/>
  <c r="Q651" i="9" s="1"/>
  <c r="P650" i="9"/>
  <c r="Q650" i="9" s="1"/>
  <c r="P649" i="9"/>
  <c r="Q649" i="9" s="1"/>
  <c r="P648" i="9"/>
  <c r="Q648" i="9" s="1"/>
  <c r="P647" i="9"/>
  <c r="Q647" i="9" s="1"/>
  <c r="P646" i="9"/>
  <c r="Q646" i="9" s="1"/>
  <c r="P645" i="9"/>
  <c r="Q645" i="9" s="1"/>
  <c r="P644" i="9"/>
  <c r="Q644" i="9" s="1"/>
  <c r="P643" i="9"/>
  <c r="Q643" i="9" s="1"/>
  <c r="P642" i="9"/>
  <c r="Q642" i="9" s="1"/>
  <c r="P641" i="9"/>
  <c r="Q641" i="9" s="1"/>
  <c r="P640" i="9"/>
  <c r="Q640" i="9" s="1"/>
  <c r="P639" i="9"/>
  <c r="Q639" i="9" s="1"/>
  <c r="P638" i="9"/>
  <c r="Q638" i="9" s="1"/>
  <c r="P637" i="9"/>
  <c r="Q637" i="9" s="1"/>
  <c r="P636" i="9"/>
  <c r="Q636" i="9" s="1"/>
  <c r="P635" i="9"/>
  <c r="Q635" i="9" s="1"/>
  <c r="P634" i="9"/>
  <c r="Q634" i="9" s="1"/>
  <c r="P633" i="9"/>
  <c r="Q633" i="9" s="1"/>
  <c r="P632" i="9"/>
  <c r="Q632" i="9" s="1"/>
  <c r="P631" i="9"/>
  <c r="Q631" i="9" s="1"/>
  <c r="P630" i="9"/>
  <c r="Q630" i="9" s="1"/>
  <c r="P629" i="9"/>
  <c r="Q629" i="9" s="1"/>
  <c r="P627" i="9"/>
  <c r="Q627" i="9" s="1"/>
  <c r="P626" i="9"/>
  <c r="Q626" i="9" s="1"/>
  <c r="P625" i="9"/>
  <c r="Q625" i="9" s="1"/>
  <c r="P624" i="9"/>
  <c r="Q624" i="9" s="1"/>
  <c r="P623" i="9"/>
  <c r="Q623" i="9" s="1"/>
  <c r="P622" i="9"/>
  <c r="Q622" i="9" s="1"/>
  <c r="P621" i="9"/>
  <c r="Q621" i="9" s="1"/>
  <c r="P620" i="9"/>
  <c r="Q620" i="9" s="1"/>
  <c r="P619" i="9"/>
  <c r="Q619" i="9" s="1"/>
  <c r="P618" i="9"/>
  <c r="Q618" i="9" s="1"/>
  <c r="P617" i="9"/>
  <c r="Q617" i="9" s="1"/>
  <c r="P616" i="9"/>
  <c r="Q616" i="9" s="1"/>
  <c r="P615" i="9"/>
  <c r="Q615" i="9" s="1"/>
  <c r="P614" i="9"/>
  <c r="Q614" i="9" s="1"/>
  <c r="P613" i="9"/>
  <c r="Q613" i="9" s="1"/>
  <c r="P612" i="9"/>
  <c r="Q612" i="9" s="1"/>
  <c r="P611" i="9"/>
  <c r="Q611" i="9" s="1"/>
  <c r="P610" i="9"/>
  <c r="Q610" i="9" s="1"/>
  <c r="P609" i="9"/>
  <c r="Q609" i="9" s="1"/>
  <c r="P608" i="9"/>
  <c r="Q608" i="9" s="1"/>
  <c r="P607" i="9"/>
  <c r="Q607" i="9" s="1"/>
  <c r="P606" i="9"/>
  <c r="Q606" i="9" s="1"/>
  <c r="P605" i="9"/>
  <c r="Q605" i="9" s="1"/>
  <c r="P604" i="9"/>
  <c r="Q604" i="9" s="1"/>
  <c r="P603" i="9"/>
  <c r="Q603" i="9" s="1"/>
  <c r="P602" i="9"/>
  <c r="Q602" i="9" s="1"/>
  <c r="P601" i="9"/>
  <c r="Q601" i="9" s="1"/>
  <c r="P600" i="9"/>
  <c r="Q600" i="9" s="1"/>
  <c r="P599" i="9"/>
  <c r="Q599" i="9" s="1"/>
  <c r="P598" i="9"/>
  <c r="Q598" i="9" s="1"/>
  <c r="P597" i="9"/>
  <c r="Q597" i="9" s="1"/>
  <c r="P596" i="9"/>
  <c r="Q596" i="9" s="1"/>
  <c r="P594" i="9"/>
  <c r="Q594" i="9" s="1"/>
  <c r="P593" i="9"/>
  <c r="Q593" i="9" s="1"/>
  <c r="P592" i="9"/>
  <c r="Q592" i="9" s="1"/>
  <c r="P591" i="9"/>
  <c r="Q591" i="9" s="1"/>
  <c r="P590" i="9"/>
  <c r="Q590" i="9" s="1"/>
  <c r="P589" i="9"/>
  <c r="Q589" i="9" s="1"/>
  <c r="P588" i="9"/>
  <c r="Q588" i="9" s="1"/>
  <c r="P587" i="9"/>
  <c r="Q587" i="9" s="1"/>
  <c r="P586" i="9"/>
  <c r="Q586" i="9" s="1"/>
  <c r="P585" i="9"/>
  <c r="Q585" i="9" s="1"/>
  <c r="P584" i="9"/>
  <c r="Q584" i="9" s="1"/>
  <c r="P583" i="9"/>
  <c r="Q583" i="9" s="1"/>
  <c r="P582" i="9"/>
  <c r="Q582" i="9" s="1"/>
  <c r="P581" i="9"/>
  <c r="Q581" i="9" s="1"/>
  <c r="P580" i="9"/>
  <c r="Q580" i="9" s="1"/>
  <c r="P579" i="9"/>
  <c r="Q579" i="9" s="1"/>
  <c r="P578" i="9"/>
  <c r="Q578" i="9" s="1"/>
  <c r="P577" i="9"/>
  <c r="Q577" i="9" s="1"/>
  <c r="P576" i="9"/>
  <c r="Q576" i="9" s="1"/>
  <c r="P575" i="9"/>
  <c r="Q575" i="9" s="1"/>
  <c r="P574" i="9"/>
  <c r="Q574" i="9" s="1"/>
  <c r="P573" i="9"/>
  <c r="Q573" i="9" s="1"/>
  <c r="P572" i="9"/>
  <c r="Q572" i="9" s="1"/>
  <c r="P571" i="9"/>
  <c r="Q571" i="9" s="1"/>
  <c r="P570" i="9"/>
  <c r="Q570" i="9" s="1"/>
  <c r="P569" i="9"/>
  <c r="Q569" i="9" s="1"/>
  <c r="P568" i="9"/>
  <c r="Q568" i="9" s="1"/>
  <c r="P567" i="9"/>
  <c r="Q567" i="9" s="1"/>
  <c r="P566" i="9"/>
  <c r="Q566" i="9" s="1"/>
  <c r="P565" i="9"/>
  <c r="Q565" i="9" s="1"/>
  <c r="P564" i="9"/>
  <c r="Q564" i="9" s="1"/>
  <c r="P563" i="9"/>
  <c r="Q563" i="9" s="1"/>
  <c r="P561" i="9"/>
  <c r="Q561" i="9" s="1"/>
  <c r="P560" i="9"/>
  <c r="Q560" i="9" s="1"/>
  <c r="P559" i="9"/>
  <c r="Q559" i="9" s="1"/>
  <c r="P558" i="9"/>
  <c r="Q558" i="9" s="1"/>
  <c r="P557" i="9"/>
  <c r="Q557" i="9" s="1"/>
  <c r="P556" i="9"/>
  <c r="Q556" i="9" s="1"/>
  <c r="P555" i="9"/>
  <c r="Q555" i="9" s="1"/>
  <c r="P554" i="9"/>
  <c r="Q554" i="9" s="1"/>
  <c r="P553" i="9"/>
  <c r="Q553" i="9" s="1"/>
  <c r="P552" i="9"/>
  <c r="Q552" i="9" s="1"/>
  <c r="P551" i="9"/>
  <c r="Q551" i="9" s="1"/>
  <c r="P550" i="9"/>
  <c r="Q550" i="9" s="1"/>
  <c r="P549" i="9"/>
  <c r="Q549" i="9" s="1"/>
  <c r="P548" i="9"/>
  <c r="Q548" i="9" s="1"/>
  <c r="P547" i="9"/>
  <c r="Q547" i="9" s="1"/>
  <c r="P546" i="9"/>
  <c r="Q546" i="9" s="1"/>
  <c r="P545" i="9"/>
  <c r="Q545" i="9" s="1"/>
  <c r="P544" i="9"/>
  <c r="Q544" i="9" s="1"/>
  <c r="P543" i="9"/>
  <c r="Q543" i="9" s="1"/>
  <c r="P542" i="9"/>
  <c r="Q542" i="9" s="1"/>
  <c r="P541" i="9"/>
  <c r="Q541" i="9" s="1"/>
  <c r="P540" i="9"/>
  <c r="Q540" i="9" s="1"/>
  <c r="P539" i="9"/>
  <c r="Q539" i="9" s="1"/>
  <c r="P538" i="9"/>
  <c r="Q538" i="9" s="1"/>
  <c r="P537" i="9"/>
  <c r="Q537" i="9" s="1"/>
  <c r="P536" i="9"/>
  <c r="Q536" i="9" s="1"/>
  <c r="P535" i="9"/>
  <c r="Q535" i="9" s="1"/>
  <c r="P534" i="9"/>
  <c r="Q534" i="9" s="1"/>
  <c r="P533" i="9"/>
  <c r="Q533" i="9" s="1"/>
  <c r="P532" i="9"/>
  <c r="Q532" i="9" s="1"/>
  <c r="P531" i="9"/>
  <c r="Q531" i="9" s="1"/>
  <c r="P530" i="9"/>
  <c r="Q530" i="9" s="1"/>
  <c r="P528" i="9"/>
  <c r="Q528" i="9" s="1"/>
  <c r="P527" i="9"/>
  <c r="Q527" i="9" s="1"/>
  <c r="P526" i="9"/>
  <c r="Q526" i="9" s="1"/>
  <c r="P525" i="9"/>
  <c r="Q525" i="9" s="1"/>
  <c r="P524" i="9"/>
  <c r="Q524" i="9" s="1"/>
  <c r="P523" i="9"/>
  <c r="Q523" i="9" s="1"/>
  <c r="P522" i="9"/>
  <c r="Q522" i="9" s="1"/>
  <c r="P521" i="9"/>
  <c r="Q521" i="9" s="1"/>
  <c r="P520" i="9"/>
  <c r="Q520" i="9" s="1"/>
  <c r="P519" i="9"/>
  <c r="Q519" i="9" s="1"/>
  <c r="P518" i="9"/>
  <c r="Q518" i="9" s="1"/>
  <c r="P517" i="9"/>
  <c r="Q517" i="9" s="1"/>
  <c r="P516" i="9"/>
  <c r="Q516" i="9" s="1"/>
  <c r="P515" i="9"/>
  <c r="Q515" i="9" s="1"/>
  <c r="P514" i="9"/>
  <c r="Q514" i="9" s="1"/>
  <c r="P513" i="9"/>
  <c r="Q513" i="9" s="1"/>
  <c r="P512" i="9"/>
  <c r="Q512" i="9" s="1"/>
  <c r="P511" i="9"/>
  <c r="Q511" i="9" s="1"/>
  <c r="P510" i="9"/>
  <c r="Q510" i="9" s="1"/>
  <c r="P509" i="9"/>
  <c r="Q509" i="9" s="1"/>
  <c r="P508" i="9"/>
  <c r="Q508" i="9" s="1"/>
  <c r="P507" i="9"/>
  <c r="Q507" i="9" s="1"/>
  <c r="P506" i="9"/>
  <c r="Q506" i="9" s="1"/>
  <c r="P505" i="9"/>
  <c r="Q505" i="9" s="1"/>
  <c r="P504" i="9"/>
  <c r="Q504" i="9" s="1"/>
  <c r="P503" i="9"/>
  <c r="Q503" i="9" s="1"/>
  <c r="P502" i="9"/>
  <c r="Q502" i="9" s="1"/>
  <c r="P501" i="9"/>
  <c r="Q501" i="9" s="1"/>
  <c r="P500" i="9"/>
  <c r="Q500" i="9" s="1"/>
  <c r="P499" i="9"/>
  <c r="Q499" i="9" s="1"/>
  <c r="P498" i="9"/>
  <c r="Q498" i="9" s="1"/>
  <c r="P497" i="9"/>
  <c r="Q497" i="9" s="1"/>
  <c r="P495" i="9"/>
  <c r="Q495" i="9" s="1"/>
  <c r="P494" i="9"/>
  <c r="Q494" i="9" s="1"/>
  <c r="P493" i="9"/>
  <c r="Q493" i="9" s="1"/>
  <c r="P492" i="9"/>
  <c r="Q492" i="9" s="1"/>
  <c r="P491" i="9"/>
  <c r="Q491" i="9" s="1"/>
  <c r="P490" i="9"/>
  <c r="Q490" i="9" s="1"/>
  <c r="P489" i="9"/>
  <c r="Q489" i="9" s="1"/>
  <c r="P488" i="9"/>
  <c r="Q488" i="9" s="1"/>
  <c r="P487" i="9"/>
  <c r="Q487" i="9" s="1"/>
  <c r="P486" i="9"/>
  <c r="Q486" i="9" s="1"/>
  <c r="P485" i="9"/>
  <c r="Q485" i="9" s="1"/>
  <c r="P484" i="9"/>
  <c r="Q484" i="9" s="1"/>
  <c r="P483" i="9"/>
  <c r="Q483" i="9" s="1"/>
  <c r="P482" i="9"/>
  <c r="Q482" i="9" s="1"/>
  <c r="P481" i="9"/>
  <c r="Q481" i="9" s="1"/>
  <c r="P480" i="9"/>
  <c r="Q480" i="9" s="1"/>
  <c r="P479" i="9"/>
  <c r="Q479" i="9" s="1"/>
  <c r="P478" i="9"/>
  <c r="Q478" i="9" s="1"/>
  <c r="P477" i="9"/>
  <c r="Q477" i="9" s="1"/>
  <c r="P476" i="9"/>
  <c r="Q476" i="9" s="1"/>
  <c r="P475" i="9"/>
  <c r="Q475" i="9" s="1"/>
  <c r="P474" i="9"/>
  <c r="Q474" i="9" s="1"/>
  <c r="P473" i="9"/>
  <c r="Q473" i="9" s="1"/>
  <c r="P472" i="9"/>
  <c r="Q472" i="9" s="1"/>
  <c r="P471" i="9"/>
  <c r="Q471" i="9" s="1"/>
  <c r="P470" i="9"/>
  <c r="Q470" i="9" s="1"/>
  <c r="P469" i="9"/>
  <c r="Q469" i="9" s="1"/>
  <c r="P468" i="9"/>
  <c r="Q468" i="9" s="1"/>
  <c r="P467" i="9"/>
  <c r="Q467" i="9" s="1"/>
  <c r="P466" i="9"/>
  <c r="Q466" i="9" s="1"/>
  <c r="P465" i="9"/>
  <c r="Q465" i="9" s="1"/>
  <c r="P464" i="9"/>
  <c r="Q464" i="9" s="1"/>
  <c r="P462" i="9"/>
  <c r="Q462" i="9" s="1"/>
  <c r="P461" i="9"/>
  <c r="Q461" i="9" s="1"/>
  <c r="P460" i="9"/>
  <c r="Q460" i="9" s="1"/>
  <c r="P459" i="9"/>
  <c r="Q459" i="9" s="1"/>
  <c r="P458" i="9"/>
  <c r="Q458" i="9" s="1"/>
  <c r="P457" i="9"/>
  <c r="Q457" i="9" s="1"/>
  <c r="P456" i="9"/>
  <c r="Q456" i="9" s="1"/>
  <c r="P455" i="9"/>
  <c r="Q455" i="9" s="1"/>
  <c r="P454" i="9"/>
  <c r="Q454" i="9" s="1"/>
  <c r="P453" i="9"/>
  <c r="Q453" i="9" s="1"/>
  <c r="P452" i="9"/>
  <c r="Q452" i="9" s="1"/>
  <c r="P451" i="9"/>
  <c r="Q451" i="9" s="1"/>
  <c r="P450" i="9"/>
  <c r="Q450" i="9" s="1"/>
  <c r="P449" i="9"/>
  <c r="Q449" i="9" s="1"/>
  <c r="P448" i="9"/>
  <c r="Q448" i="9" s="1"/>
  <c r="P447" i="9"/>
  <c r="Q447" i="9" s="1"/>
  <c r="P446" i="9"/>
  <c r="Q446" i="9" s="1"/>
  <c r="P445" i="9"/>
  <c r="Q445" i="9" s="1"/>
  <c r="P444" i="9"/>
  <c r="Q444" i="9" s="1"/>
  <c r="P443" i="9"/>
  <c r="Q443" i="9" s="1"/>
  <c r="P442" i="9"/>
  <c r="Q442" i="9" s="1"/>
  <c r="P441" i="9"/>
  <c r="Q441" i="9" s="1"/>
  <c r="P440" i="9"/>
  <c r="Q440" i="9" s="1"/>
  <c r="P439" i="9"/>
  <c r="Q439" i="9" s="1"/>
  <c r="P438" i="9"/>
  <c r="Q438" i="9" s="1"/>
  <c r="P437" i="9"/>
  <c r="Q437" i="9" s="1"/>
  <c r="P436" i="9"/>
  <c r="Q436" i="9" s="1"/>
  <c r="P435" i="9"/>
  <c r="Q435" i="9" s="1"/>
  <c r="P434" i="9"/>
  <c r="Q434" i="9" s="1"/>
  <c r="P433" i="9"/>
  <c r="Q433" i="9" s="1"/>
  <c r="P432" i="9"/>
  <c r="Q432" i="9" s="1"/>
  <c r="P431" i="9"/>
  <c r="Q431" i="9" s="1"/>
  <c r="P429" i="9"/>
  <c r="Q429" i="9" s="1"/>
  <c r="P428" i="9"/>
  <c r="Q428" i="9" s="1"/>
  <c r="P427" i="9"/>
  <c r="Q427" i="9" s="1"/>
  <c r="P426" i="9"/>
  <c r="Q426" i="9" s="1"/>
  <c r="P425" i="9"/>
  <c r="Q425" i="9" s="1"/>
  <c r="P424" i="9"/>
  <c r="Q424" i="9" s="1"/>
  <c r="P423" i="9"/>
  <c r="Q423" i="9" s="1"/>
  <c r="P422" i="9"/>
  <c r="Q422" i="9" s="1"/>
  <c r="P421" i="9"/>
  <c r="Q421" i="9" s="1"/>
  <c r="P420" i="9"/>
  <c r="Q420" i="9" s="1"/>
  <c r="P419" i="9"/>
  <c r="Q419" i="9" s="1"/>
  <c r="P418" i="9"/>
  <c r="Q418" i="9" s="1"/>
  <c r="P417" i="9"/>
  <c r="Q417" i="9" s="1"/>
  <c r="P416" i="9"/>
  <c r="Q416" i="9" s="1"/>
  <c r="P415" i="9"/>
  <c r="Q415" i="9" s="1"/>
  <c r="P414" i="9"/>
  <c r="Q414" i="9" s="1"/>
  <c r="P413" i="9"/>
  <c r="Q413" i="9" s="1"/>
  <c r="P412" i="9"/>
  <c r="Q412" i="9" s="1"/>
  <c r="P411" i="9"/>
  <c r="Q411" i="9" s="1"/>
  <c r="P410" i="9"/>
  <c r="Q410" i="9" s="1"/>
  <c r="P409" i="9"/>
  <c r="Q409" i="9" s="1"/>
  <c r="P408" i="9"/>
  <c r="Q408" i="9" s="1"/>
  <c r="P407" i="9"/>
  <c r="Q407" i="9" s="1"/>
  <c r="P406" i="9"/>
  <c r="Q406" i="9" s="1"/>
  <c r="P405" i="9"/>
  <c r="Q405" i="9" s="1"/>
  <c r="P404" i="9"/>
  <c r="Q404" i="9" s="1"/>
  <c r="P403" i="9"/>
  <c r="Q403" i="9" s="1"/>
  <c r="P402" i="9"/>
  <c r="Q402" i="9" s="1"/>
  <c r="P401" i="9"/>
  <c r="Q401" i="9" s="1"/>
  <c r="P400" i="9"/>
  <c r="Q400" i="9" s="1"/>
  <c r="P399" i="9"/>
  <c r="Q399" i="9" s="1"/>
  <c r="P398" i="9"/>
  <c r="Q398" i="9" s="1"/>
  <c r="P396" i="9"/>
  <c r="Q396" i="9" s="1"/>
  <c r="P395" i="9"/>
  <c r="Q395" i="9" s="1"/>
  <c r="P394" i="9"/>
  <c r="Q394" i="9" s="1"/>
  <c r="P393" i="9"/>
  <c r="Q393" i="9" s="1"/>
  <c r="P392" i="9"/>
  <c r="Q392" i="9" s="1"/>
  <c r="P391" i="9"/>
  <c r="Q391" i="9" s="1"/>
  <c r="P390" i="9"/>
  <c r="Q390" i="9" s="1"/>
  <c r="P389" i="9"/>
  <c r="Q389" i="9" s="1"/>
  <c r="P388" i="9"/>
  <c r="Q388" i="9" s="1"/>
  <c r="P387" i="9"/>
  <c r="Q387" i="9" s="1"/>
  <c r="P386" i="9"/>
  <c r="Q386" i="9" s="1"/>
  <c r="P385" i="9"/>
  <c r="Q385" i="9" s="1"/>
  <c r="P384" i="9"/>
  <c r="Q384" i="9" s="1"/>
  <c r="P383" i="9"/>
  <c r="Q383" i="9" s="1"/>
  <c r="P382" i="9"/>
  <c r="Q382" i="9" s="1"/>
  <c r="P381" i="9"/>
  <c r="Q381" i="9" s="1"/>
  <c r="P380" i="9"/>
  <c r="Q380" i="9" s="1"/>
  <c r="P379" i="9"/>
  <c r="Q379" i="9" s="1"/>
  <c r="P378" i="9"/>
  <c r="Q378" i="9" s="1"/>
  <c r="P377" i="9"/>
  <c r="Q377" i="9" s="1"/>
  <c r="P376" i="9"/>
  <c r="Q376" i="9" s="1"/>
  <c r="P375" i="9"/>
  <c r="Q375" i="9" s="1"/>
  <c r="P374" i="9"/>
  <c r="Q374" i="9" s="1"/>
  <c r="P373" i="9"/>
  <c r="Q373" i="9" s="1"/>
  <c r="P372" i="9"/>
  <c r="Q372" i="9" s="1"/>
  <c r="P371" i="9"/>
  <c r="Q371" i="9" s="1"/>
  <c r="P370" i="9"/>
  <c r="Q370" i="9" s="1"/>
  <c r="P369" i="9"/>
  <c r="Q369" i="9" s="1"/>
  <c r="P368" i="9"/>
  <c r="Q368" i="9" s="1"/>
  <c r="P367" i="9"/>
  <c r="Q367" i="9" s="1"/>
  <c r="P366" i="9"/>
  <c r="Q366" i="9" s="1"/>
  <c r="P365" i="9"/>
  <c r="Q365" i="9" s="1"/>
  <c r="P363" i="9"/>
  <c r="Q363" i="9" s="1"/>
  <c r="P362" i="9"/>
  <c r="Q362" i="9" s="1"/>
  <c r="P361" i="9"/>
  <c r="Q361" i="9" s="1"/>
  <c r="P360" i="9"/>
  <c r="Q360" i="9" s="1"/>
  <c r="P359" i="9"/>
  <c r="Q359" i="9" s="1"/>
  <c r="P358" i="9"/>
  <c r="Q358" i="9" s="1"/>
  <c r="P357" i="9"/>
  <c r="Q357" i="9" s="1"/>
  <c r="P356" i="9"/>
  <c r="Q356" i="9" s="1"/>
  <c r="P355" i="9"/>
  <c r="Q355" i="9" s="1"/>
  <c r="P354" i="9"/>
  <c r="Q354" i="9" s="1"/>
  <c r="P353" i="9"/>
  <c r="Q353" i="9" s="1"/>
  <c r="P352" i="9"/>
  <c r="Q352" i="9" s="1"/>
  <c r="P351" i="9"/>
  <c r="Q351" i="9" s="1"/>
  <c r="P350" i="9"/>
  <c r="Q350" i="9" s="1"/>
  <c r="P349" i="9"/>
  <c r="Q349" i="9" s="1"/>
  <c r="P348" i="9"/>
  <c r="Q348" i="9" s="1"/>
  <c r="P347" i="9"/>
  <c r="Q347" i="9" s="1"/>
  <c r="P346" i="9"/>
  <c r="Q346" i="9" s="1"/>
  <c r="P345" i="9"/>
  <c r="Q345" i="9" s="1"/>
  <c r="P344" i="9"/>
  <c r="Q344" i="9" s="1"/>
  <c r="P343" i="9"/>
  <c r="Q343" i="9" s="1"/>
  <c r="P342" i="9"/>
  <c r="Q342" i="9" s="1"/>
  <c r="P341" i="9"/>
  <c r="Q341" i="9" s="1"/>
  <c r="P340" i="9"/>
  <c r="Q340" i="9" s="1"/>
  <c r="P339" i="9"/>
  <c r="Q339" i="9" s="1"/>
  <c r="P338" i="9"/>
  <c r="Q338" i="9" s="1"/>
  <c r="P337" i="9"/>
  <c r="Q337" i="9" s="1"/>
  <c r="P336" i="9"/>
  <c r="Q336" i="9" s="1"/>
  <c r="P335" i="9"/>
  <c r="Q335" i="9" s="1"/>
  <c r="P334" i="9"/>
  <c r="Q334" i="9" s="1"/>
  <c r="P333" i="9"/>
  <c r="Q333" i="9" s="1"/>
  <c r="P332" i="9"/>
  <c r="Q332" i="9" s="1"/>
  <c r="P330" i="9"/>
  <c r="Q330" i="9" s="1"/>
  <c r="P329" i="9"/>
  <c r="Q329" i="9" s="1"/>
  <c r="P328" i="9"/>
  <c r="Q328" i="9" s="1"/>
  <c r="P327" i="9"/>
  <c r="Q327" i="9" s="1"/>
  <c r="P326" i="9"/>
  <c r="Q326" i="9" s="1"/>
  <c r="P325" i="9"/>
  <c r="Q325" i="9" s="1"/>
  <c r="P324" i="9"/>
  <c r="Q324" i="9" s="1"/>
  <c r="P323" i="9"/>
  <c r="Q323" i="9" s="1"/>
  <c r="P322" i="9"/>
  <c r="Q322" i="9" s="1"/>
  <c r="P321" i="9"/>
  <c r="Q321" i="9" s="1"/>
  <c r="P320" i="9"/>
  <c r="Q320" i="9" s="1"/>
  <c r="P319" i="9"/>
  <c r="Q319" i="9" s="1"/>
  <c r="P318" i="9"/>
  <c r="Q318" i="9" s="1"/>
  <c r="P317" i="9"/>
  <c r="Q317" i="9" s="1"/>
  <c r="P316" i="9"/>
  <c r="Q316" i="9" s="1"/>
  <c r="P315" i="9"/>
  <c r="Q315" i="9" s="1"/>
  <c r="P314" i="9"/>
  <c r="Q314" i="9" s="1"/>
  <c r="P313" i="9"/>
  <c r="Q313" i="9" s="1"/>
  <c r="P312" i="9"/>
  <c r="Q312" i="9" s="1"/>
  <c r="P311" i="9"/>
  <c r="Q311" i="9" s="1"/>
  <c r="P310" i="9"/>
  <c r="Q310" i="9" s="1"/>
  <c r="P309" i="9"/>
  <c r="Q309" i="9" s="1"/>
  <c r="P308" i="9"/>
  <c r="Q308" i="9" s="1"/>
  <c r="P307" i="9"/>
  <c r="Q307" i="9" s="1"/>
  <c r="P306" i="9"/>
  <c r="Q306" i="9" s="1"/>
  <c r="P305" i="9"/>
  <c r="Q305" i="9" s="1"/>
  <c r="P304" i="9"/>
  <c r="Q304" i="9" s="1"/>
  <c r="P303" i="9"/>
  <c r="Q303" i="9" s="1"/>
  <c r="P302" i="9"/>
  <c r="Q302" i="9" s="1"/>
  <c r="P301" i="9"/>
  <c r="Q301" i="9" s="1"/>
  <c r="P300" i="9"/>
  <c r="Q300" i="9" s="1"/>
  <c r="P299" i="9"/>
  <c r="Q299" i="9" s="1"/>
  <c r="P297" i="9"/>
  <c r="Q297" i="9" s="1"/>
  <c r="P296" i="9"/>
  <c r="Q296" i="9" s="1"/>
  <c r="P295" i="9"/>
  <c r="Q295" i="9" s="1"/>
  <c r="P294" i="9"/>
  <c r="Q294" i="9" s="1"/>
  <c r="P293" i="9"/>
  <c r="Q293" i="9" s="1"/>
  <c r="P292" i="9"/>
  <c r="Q292" i="9" s="1"/>
  <c r="P291" i="9"/>
  <c r="Q291" i="9" s="1"/>
  <c r="P290" i="9"/>
  <c r="Q290" i="9" s="1"/>
  <c r="P289" i="9"/>
  <c r="Q289" i="9" s="1"/>
  <c r="P288" i="9"/>
  <c r="Q288" i="9" s="1"/>
  <c r="P287" i="9"/>
  <c r="Q287" i="9" s="1"/>
  <c r="P286" i="9"/>
  <c r="Q286" i="9" s="1"/>
  <c r="P285" i="9"/>
  <c r="Q285" i="9" s="1"/>
  <c r="P284" i="9"/>
  <c r="Q284" i="9" s="1"/>
  <c r="P283" i="9"/>
  <c r="Q283" i="9" s="1"/>
  <c r="P282" i="9"/>
  <c r="Q282" i="9" s="1"/>
  <c r="P281" i="9"/>
  <c r="Q281" i="9" s="1"/>
  <c r="P280" i="9"/>
  <c r="Q280" i="9" s="1"/>
  <c r="P279" i="9"/>
  <c r="Q279" i="9" s="1"/>
  <c r="P278" i="9"/>
  <c r="Q278" i="9" s="1"/>
  <c r="P277" i="9"/>
  <c r="Q277" i="9" s="1"/>
  <c r="P276" i="9"/>
  <c r="Q276" i="9" s="1"/>
  <c r="P275" i="9"/>
  <c r="Q275" i="9" s="1"/>
  <c r="P274" i="9"/>
  <c r="Q274" i="9" s="1"/>
  <c r="P273" i="9"/>
  <c r="Q273" i="9" s="1"/>
  <c r="P272" i="9"/>
  <c r="Q272" i="9" s="1"/>
  <c r="P271" i="9"/>
  <c r="Q271" i="9" s="1"/>
  <c r="P270" i="9"/>
  <c r="Q270" i="9" s="1"/>
  <c r="P269" i="9"/>
  <c r="Q269" i="9" s="1"/>
  <c r="P268" i="9"/>
  <c r="Q268" i="9" s="1"/>
  <c r="P267" i="9"/>
  <c r="Q267" i="9" s="1"/>
  <c r="P266" i="9"/>
  <c r="Q266" i="9" s="1"/>
  <c r="P264" i="9"/>
  <c r="Q264" i="9" s="1"/>
  <c r="P263" i="9"/>
  <c r="Q263" i="9" s="1"/>
  <c r="P262" i="9"/>
  <c r="Q262" i="9" s="1"/>
  <c r="P261" i="9"/>
  <c r="Q261" i="9" s="1"/>
  <c r="P260" i="9"/>
  <c r="Q260" i="9" s="1"/>
  <c r="P259" i="9"/>
  <c r="Q259" i="9" s="1"/>
  <c r="P258" i="9"/>
  <c r="Q258" i="9" s="1"/>
  <c r="P257" i="9"/>
  <c r="Q257" i="9" s="1"/>
  <c r="P256" i="9"/>
  <c r="Q256" i="9" s="1"/>
  <c r="P255" i="9"/>
  <c r="Q255" i="9" s="1"/>
  <c r="P254" i="9"/>
  <c r="Q254" i="9" s="1"/>
  <c r="P253" i="9"/>
  <c r="Q253" i="9" s="1"/>
  <c r="P252" i="9"/>
  <c r="Q252" i="9" s="1"/>
  <c r="P251" i="9"/>
  <c r="Q251" i="9" s="1"/>
  <c r="P250" i="9"/>
  <c r="Q250" i="9" s="1"/>
  <c r="P249" i="9"/>
  <c r="Q249" i="9" s="1"/>
  <c r="P248" i="9"/>
  <c r="Q248" i="9" s="1"/>
  <c r="P247" i="9"/>
  <c r="Q247" i="9" s="1"/>
  <c r="P246" i="9"/>
  <c r="Q246" i="9" s="1"/>
  <c r="P245" i="9"/>
  <c r="Q245" i="9" s="1"/>
  <c r="P244" i="9"/>
  <c r="Q244" i="9" s="1"/>
  <c r="P243" i="9"/>
  <c r="Q243" i="9" s="1"/>
  <c r="P242" i="9"/>
  <c r="Q242" i="9" s="1"/>
  <c r="P241" i="9"/>
  <c r="Q241" i="9" s="1"/>
  <c r="P240" i="9"/>
  <c r="Q240" i="9" s="1"/>
  <c r="P239" i="9"/>
  <c r="Q239" i="9" s="1"/>
  <c r="P238" i="9"/>
  <c r="Q238" i="9" s="1"/>
  <c r="P237" i="9"/>
  <c r="Q237" i="9" s="1"/>
  <c r="P236" i="9"/>
  <c r="Q236" i="9" s="1"/>
  <c r="P235" i="9"/>
  <c r="Q235" i="9" s="1"/>
  <c r="P234" i="9"/>
  <c r="Q234" i="9" s="1"/>
  <c r="P233" i="9"/>
  <c r="Q233" i="9" s="1"/>
  <c r="P231" i="9"/>
  <c r="Q231" i="9" s="1"/>
  <c r="P230" i="9"/>
  <c r="Q230" i="9" s="1"/>
  <c r="P229" i="9"/>
  <c r="Q229" i="9" s="1"/>
  <c r="P228" i="9"/>
  <c r="Q228" i="9" s="1"/>
  <c r="P227" i="9"/>
  <c r="Q227" i="9" s="1"/>
  <c r="P226" i="9"/>
  <c r="Q226" i="9" s="1"/>
  <c r="P225" i="9"/>
  <c r="Q225" i="9" s="1"/>
  <c r="P224" i="9"/>
  <c r="Q224" i="9" s="1"/>
  <c r="P223" i="9"/>
  <c r="Q223" i="9" s="1"/>
  <c r="P222" i="9"/>
  <c r="Q222" i="9" s="1"/>
  <c r="P221" i="9"/>
  <c r="Q221" i="9" s="1"/>
  <c r="P220" i="9"/>
  <c r="Q220" i="9" s="1"/>
  <c r="P219" i="9"/>
  <c r="Q219" i="9" s="1"/>
  <c r="P218" i="9"/>
  <c r="Q218" i="9" s="1"/>
  <c r="P217" i="9"/>
  <c r="Q217" i="9" s="1"/>
  <c r="P216" i="9"/>
  <c r="Q216" i="9" s="1"/>
  <c r="P215" i="9"/>
  <c r="Q215" i="9" s="1"/>
  <c r="P214" i="9"/>
  <c r="Q214" i="9" s="1"/>
  <c r="P213" i="9"/>
  <c r="Q213" i="9" s="1"/>
  <c r="P212" i="9"/>
  <c r="Q212" i="9" s="1"/>
  <c r="P211" i="9"/>
  <c r="Q211" i="9" s="1"/>
  <c r="P210" i="9"/>
  <c r="Q210" i="9" s="1"/>
  <c r="P209" i="9"/>
  <c r="Q209" i="9" s="1"/>
  <c r="P208" i="9"/>
  <c r="Q208" i="9" s="1"/>
  <c r="P207" i="9"/>
  <c r="Q207" i="9" s="1"/>
  <c r="P206" i="9"/>
  <c r="Q206" i="9" s="1"/>
  <c r="P205" i="9"/>
  <c r="Q205" i="9" s="1"/>
  <c r="P204" i="9"/>
  <c r="Q204" i="9" s="1"/>
  <c r="P203" i="9"/>
  <c r="Q203" i="9" s="1"/>
  <c r="P202" i="9"/>
  <c r="Q202" i="9" s="1"/>
  <c r="P201" i="9"/>
  <c r="Q201" i="9" s="1"/>
  <c r="P200" i="9"/>
  <c r="Q200" i="9" s="1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70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67" i="9"/>
  <c r="D168" i="9"/>
  <c r="D169" i="9"/>
  <c r="F168" i="9"/>
  <c r="A168" i="9" s="1"/>
  <c r="F169" i="9"/>
  <c r="A169" i="9" s="1"/>
  <c r="F170" i="9"/>
  <c r="A170" i="9" s="1"/>
  <c r="F171" i="9"/>
  <c r="A171" i="9" s="1"/>
  <c r="F172" i="9"/>
  <c r="A172" i="9" s="1"/>
  <c r="F173" i="9"/>
  <c r="A173" i="9" s="1"/>
  <c r="F174" i="9"/>
  <c r="A174" i="9" s="1"/>
  <c r="F175" i="9"/>
  <c r="A175" i="9" s="1"/>
  <c r="F176" i="9"/>
  <c r="A176" i="9" s="1"/>
  <c r="F177" i="9"/>
  <c r="A177" i="9" s="1"/>
  <c r="F178" i="9"/>
  <c r="A178" i="9" s="1"/>
  <c r="F179" i="9"/>
  <c r="A179" i="9" s="1"/>
  <c r="F180" i="9"/>
  <c r="A180" i="9" s="1"/>
  <c r="F181" i="9"/>
  <c r="A181" i="9" s="1"/>
  <c r="F182" i="9"/>
  <c r="A182" i="9" s="1"/>
  <c r="F183" i="9"/>
  <c r="A183" i="9" s="1"/>
  <c r="F184" i="9"/>
  <c r="A184" i="9" s="1"/>
  <c r="F185" i="9"/>
  <c r="A185" i="9" s="1"/>
  <c r="F186" i="9"/>
  <c r="A186" i="9" s="1"/>
  <c r="F187" i="9"/>
  <c r="A187" i="9" s="1"/>
  <c r="F188" i="9"/>
  <c r="A188" i="9" s="1"/>
  <c r="F189" i="9"/>
  <c r="A189" i="9" s="1"/>
  <c r="F190" i="9"/>
  <c r="A190" i="9" s="1"/>
  <c r="F191" i="9"/>
  <c r="A191" i="9" s="1"/>
  <c r="F192" i="9"/>
  <c r="A192" i="9" s="1"/>
  <c r="F193" i="9"/>
  <c r="A193" i="9" s="1"/>
  <c r="F194" i="9"/>
  <c r="A194" i="9" s="1"/>
  <c r="F195" i="9"/>
  <c r="A195" i="9" s="1"/>
  <c r="F196" i="9"/>
  <c r="A196" i="9" s="1"/>
  <c r="F197" i="9"/>
  <c r="A197" i="9" s="1"/>
  <c r="F198" i="9"/>
  <c r="A198" i="9" s="1"/>
  <c r="F167" i="9"/>
  <c r="D167" i="9"/>
  <c r="P135" i="9"/>
  <c r="P136" i="9"/>
  <c r="P137" i="9"/>
  <c r="Q137" i="9" s="1"/>
  <c r="P138" i="9"/>
  <c r="Q138" i="9" s="1"/>
  <c r="P139" i="9"/>
  <c r="Q139" i="9" s="1"/>
  <c r="P140" i="9"/>
  <c r="Q140" i="9" s="1"/>
  <c r="P141" i="9"/>
  <c r="Q141" i="9" s="1"/>
  <c r="P142" i="9"/>
  <c r="Q142" i="9" s="1"/>
  <c r="P143" i="9"/>
  <c r="Q143" i="9" s="1"/>
  <c r="P144" i="9"/>
  <c r="Q144" i="9" s="1"/>
  <c r="P145" i="9"/>
  <c r="Q145" i="9" s="1"/>
  <c r="P146" i="9"/>
  <c r="Q146" i="9" s="1"/>
  <c r="P147" i="9"/>
  <c r="Q147" i="9" s="1"/>
  <c r="P148" i="9"/>
  <c r="Q148" i="9" s="1"/>
  <c r="P149" i="9"/>
  <c r="Q149" i="9" s="1"/>
  <c r="P150" i="9"/>
  <c r="Q150" i="9" s="1"/>
  <c r="P151" i="9"/>
  <c r="Q151" i="9" s="1"/>
  <c r="P152" i="9"/>
  <c r="Q152" i="9" s="1"/>
  <c r="P153" i="9"/>
  <c r="Q153" i="9" s="1"/>
  <c r="P154" i="9"/>
  <c r="Q154" i="9" s="1"/>
  <c r="P155" i="9"/>
  <c r="Q155" i="9" s="1"/>
  <c r="P156" i="9"/>
  <c r="Q156" i="9" s="1"/>
  <c r="P157" i="9"/>
  <c r="Q157" i="9" s="1"/>
  <c r="P158" i="9"/>
  <c r="Q158" i="9" s="1"/>
  <c r="P159" i="9"/>
  <c r="Q159" i="9" s="1"/>
  <c r="P160" i="9"/>
  <c r="Q160" i="9" s="1"/>
  <c r="P161" i="9"/>
  <c r="Q161" i="9" s="1"/>
  <c r="P162" i="9"/>
  <c r="Q162" i="9" s="1"/>
  <c r="P163" i="9"/>
  <c r="Q163" i="9" s="1"/>
  <c r="P164" i="9"/>
  <c r="Q164" i="9" s="1"/>
  <c r="P165" i="9"/>
  <c r="Q165" i="9" s="1"/>
  <c r="P134" i="9"/>
  <c r="P105" i="9"/>
  <c r="Q105" i="9" s="1"/>
  <c r="P106" i="9"/>
  <c r="Q106" i="9" s="1"/>
  <c r="P107" i="9"/>
  <c r="Q107" i="9" s="1"/>
  <c r="P108" i="9"/>
  <c r="Q108" i="9" s="1"/>
  <c r="P109" i="9"/>
  <c r="Q109" i="9" s="1"/>
  <c r="P110" i="9"/>
  <c r="Q110" i="9" s="1"/>
  <c r="P111" i="9"/>
  <c r="Q111" i="9" s="1"/>
  <c r="P112" i="9"/>
  <c r="Q112" i="9" s="1"/>
  <c r="P113" i="9"/>
  <c r="Q113" i="9" s="1"/>
  <c r="P114" i="9"/>
  <c r="Q114" i="9" s="1"/>
  <c r="P115" i="9"/>
  <c r="Q115" i="9" s="1"/>
  <c r="P116" i="9"/>
  <c r="Q116" i="9" s="1"/>
  <c r="P117" i="9"/>
  <c r="Q117" i="9" s="1"/>
  <c r="P118" i="9"/>
  <c r="Q118" i="9" s="1"/>
  <c r="P119" i="9"/>
  <c r="Q119" i="9" s="1"/>
  <c r="P120" i="9"/>
  <c r="Q120" i="9" s="1"/>
  <c r="P121" i="9"/>
  <c r="Q121" i="9" s="1"/>
  <c r="P122" i="9"/>
  <c r="Q122" i="9" s="1"/>
  <c r="P123" i="9"/>
  <c r="Q123" i="9" s="1"/>
  <c r="P124" i="9"/>
  <c r="Q124" i="9" s="1"/>
  <c r="P125" i="9"/>
  <c r="Q125" i="9" s="1"/>
  <c r="P126" i="9"/>
  <c r="Q126" i="9" s="1"/>
  <c r="P127" i="9"/>
  <c r="Q127" i="9" s="1"/>
  <c r="P128" i="9"/>
  <c r="Q128" i="9" s="1"/>
  <c r="P129" i="9"/>
  <c r="Q129" i="9" s="1"/>
  <c r="P130" i="9"/>
  <c r="Q130" i="9" s="1"/>
  <c r="P131" i="9"/>
  <c r="Q131" i="9" s="1"/>
  <c r="P132" i="9"/>
  <c r="Q132" i="9" s="1"/>
  <c r="P104" i="9"/>
  <c r="Q104" i="9" s="1"/>
  <c r="P102" i="9"/>
  <c r="Q102" i="9" s="1"/>
  <c r="P101" i="9"/>
  <c r="Q101" i="9" s="1"/>
  <c r="P100" i="9"/>
  <c r="Q100" i="9" s="1"/>
  <c r="P99" i="9"/>
  <c r="Q99" i="9" s="1"/>
  <c r="P98" i="9"/>
  <c r="Q98" i="9" s="1"/>
  <c r="P97" i="9"/>
  <c r="Q97" i="9" s="1"/>
  <c r="P96" i="9"/>
  <c r="Q96" i="9" s="1"/>
  <c r="P95" i="9"/>
  <c r="Q95" i="9" s="1"/>
  <c r="P94" i="9"/>
  <c r="Q94" i="9" s="1"/>
  <c r="P93" i="9"/>
  <c r="Q93" i="9" s="1"/>
  <c r="P92" i="9"/>
  <c r="Q92" i="9" s="1"/>
  <c r="P91" i="9"/>
  <c r="Q91" i="9" s="1"/>
  <c r="P90" i="9"/>
  <c r="Q90" i="9" s="1"/>
  <c r="P89" i="9"/>
  <c r="Q89" i="9" s="1"/>
  <c r="P88" i="9"/>
  <c r="Q88" i="9" s="1"/>
  <c r="P87" i="9"/>
  <c r="Q87" i="9" s="1"/>
  <c r="P86" i="9"/>
  <c r="Q86" i="9" s="1"/>
  <c r="P85" i="9"/>
  <c r="Q85" i="9" s="1"/>
  <c r="P84" i="9"/>
  <c r="Q84" i="9" s="1"/>
  <c r="P83" i="9"/>
  <c r="Q83" i="9" s="1"/>
  <c r="P82" i="9"/>
  <c r="Q82" i="9" s="1"/>
  <c r="P81" i="9"/>
  <c r="Q81" i="9" s="1"/>
  <c r="P80" i="9"/>
  <c r="Q80" i="9" s="1"/>
  <c r="P79" i="9"/>
  <c r="Q79" i="9" s="1"/>
  <c r="P78" i="9"/>
  <c r="Q78" i="9" s="1"/>
  <c r="P77" i="9"/>
  <c r="Q77" i="9" s="1"/>
  <c r="P76" i="9"/>
  <c r="Q76" i="9" s="1"/>
  <c r="P75" i="9"/>
  <c r="Q75" i="9" s="1"/>
  <c r="P73" i="9"/>
  <c r="Q73" i="9" s="1"/>
  <c r="P72" i="9"/>
  <c r="Q72" i="9" s="1"/>
  <c r="P71" i="9"/>
  <c r="Q71" i="9" s="1"/>
  <c r="P69" i="9"/>
  <c r="Q69" i="9" s="1"/>
  <c r="P68" i="9"/>
  <c r="Q68" i="9" s="1"/>
  <c r="P67" i="9"/>
  <c r="Q67" i="9" s="1"/>
  <c r="P66" i="9"/>
  <c r="Q66" i="9" s="1"/>
  <c r="P65" i="9"/>
  <c r="Q65" i="9" s="1"/>
  <c r="P64" i="9"/>
  <c r="Q64" i="9" s="1"/>
  <c r="P63" i="9"/>
  <c r="Q63" i="9" s="1"/>
  <c r="P62" i="9"/>
  <c r="Q62" i="9" s="1"/>
  <c r="P61" i="9"/>
  <c r="Q61" i="9" s="1"/>
  <c r="P60" i="9"/>
  <c r="Q60" i="9" s="1"/>
  <c r="P59" i="9"/>
  <c r="Q59" i="9" s="1"/>
  <c r="P58" i="9"/>
  <c r="Q58" i="9" s="1"/>
  <c r="P57" i="9"/>
  <c r="Q57" i="9" s="1"/>
  <c r="P56" i="9"/>
  <c r="Q56" i="9" s="1"/>
  <c r="P55" i="9"/>
  <c r="Q55" i="9" s="1"/>
  <c r="P54" i="9"/>
  <c r="Q54" i="9" s="1"/>
  <c r="P53" i="9"/>
  <c r="Q53" i="9" s="1"/>
  <c r="P52" i="9"/>
  <c r="Q52" i="9" s="1"/>
  <c r="P51" i="9"/>
  <c r="Q51" i="9" s="1"/>
  <c r="P50" i="9"/>
  <c r="Q50" i="9" s="1"/>
  <c r="P49" i="9"/>
  <c r="Q49" i="9" s="1"/>
  <c r="P48" i="9"/>
  <c r="Q48" i="9" s="1"/>
  <c r="P47" i="9"/>
  <c r="Q47" i="9" s="1"/>
  <c r="P46" i="9"/>
  <c r="Q46" i="9" s="1"/>
  <c r="P45" i="9"/>
  <c r="Q45" i="9" s="1"/>
  <c r="P44" i="9"/>
  <c r="Q44" i="9" s="1"/>
  <c r="P43" i="9"/>
  <c r="Q43" i="9" s="1"/>
  <c r="P42" i="9"/>
  <c r="Q42" i="9" s="1"/>
  <c r="P41" i="9"/>
  <c r="Q41" i="9" s="1"/>
  <c r="P39" i="9"/>
  <c r="Q39" i="9" s="1"/>
  <c r="P38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H122" i="9"/>
  <c r="H127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3" i="9"/>
  <c r="H124" i="9"/>
  <c r="H125" i="9"/>
  <c r="H126" i="9"/>
  <c r="H128" i="9"/>
  <c r="H129" i="9"/>
  <c r="H130" i="9"/>
  <c r="H104" i="9"/>
  <c r="Q25" i="9" l="1"/>
  <c r="Q21" i="9"/>
  <c r="Q17" i="9"/>
  <c r="Q13" i="9"/>
  <c r="Q9" i="9"/>
  <c r="Q38" i="9"/>
  <c r="D829" i="9"/>
  <c r="D833" i="9"/>
  <c r="D837" i="9"/>
  <c r="D841" i="9"/>
  <c r="D845" i="9"/>
  <c r="D849" i="9"/>
  <c r="D853" i="9"/>
  <c r="D857" i="9"/>
  <c r="D830" i="9"/>
  <c r="D834" i="9"/>
  <c r="D838" i="9"/>
  <c r="D842" i="9"/>
  <c r="D846" i="9"/>
  <c r="D850" i="9"/>
  <c r="D854" i="9"/>
  <c r="D858" i="9"/>
  <c r="D831" i="9"/>
  <c r="D835" i="9"/>
  <c r="D839" i="9"/>
  <c r="D843" i="9"/>
  <c r="D847" i="9"/>
  <c r="D851" i="9"/>
  <c r="D855" i="9"/>
  <c r="D859" i="9"/>
  <c r="D832" i="9"/>
  <c r="D836" i="9"/>
  <c r="D840" i="9"/>
  <c r="D844" i="9"/>
  <c r="D848" i="9"/>
  <c r="D852" i="9"/>
  <c r="D856" i="9"/>
  <c r="D828" i="9"/>
  <c r="Q33" i="9"/>
  <c r="Q28" i="9"/>
  <c r="Q16" i="9"/>
  <c r="Q8" i="9"/>
  <c r="P169" i="9"/>
  <c r="Q169" i="9" s="1"/>
  <c r="Q136" i="9"/>
  <c r="D11" i="10"/>
  <c r="Q32" i="9"/>
  <c r="Q20" i="9"/>
  <c r="Q31" i="9"/>
  <c r="Q23" i="9"/>
  <c r="Q15" i="9"/>
  <c r="P830" i="9"/>
  <c r="Q830" i="9" s="1"/>
  <c r="Q7" i="9"/>
  <c r="P168" i="9"/>
  <c r="Q168" i="9" s="1"/>
  <c r="Q135" i="9"/>
  <c r="D17" i="10"/>
  <c r="D9" i="10"/>
  <c r="D27" i="10"/>
  <c r="Q29" i="9"/>
  <c r="Q36" i="9"/>
  <c r="Q24" i="9"/>
  <c r="Q12" i="9"/>
  <c r="Q35" i="9"/>
  <c r="Q27" i="9"/>
  <c r="Q19" i="9"/>
  <c r="Q11" i="9"/>
  <c r="Q34" i="9"/>
  <c r="Q30" i="9"/>
  <c r="Q26" i="9"/>
  <c r="Q22" i="9"/>
  <c r="Q18" i="9"/>
  <c r="Q14" i="9"/>
  <c r="Q10" i="9"/>
  <c r="Q6" i="9"/>
  <c r="P167" i="9"/>
  <c r="Q167" i="9" s="1"/>
  <c r="Q134" i="9"/>
  <c r="C17" i="10"/>
  <c r="C25" i="10"/>
  <c r="C20" i="10"/>
  <c r="C16" i="10"/>
  <c r="C27" i="10"/>
  <c r="C23" i="10"/>
  <c r="C11" i="10"/>
  <c r="C30" i="10"/>
  <c r="C18" i="10"/>
  <c r="C14" i="10"/>
  <c r="C10" i="10"/>
  <c r="C21" i="10"/>
  <c r="C9" i="10"/>
  <c r="A167" i="9"/>
  <c r="D23" i="10" s="1"/>
  <c r="D24" i="10"/>
  <c r="D29" i="10"/>
  <c r="D30" i="10"/>
  <c r="D18" i="10"/>
  <c r="E31" i="10"/>
  <c r="E30" i="10"/>
  <c r="E26" i="10"/>
  <c r="E29" i="10"/>
  <c r="E25" i="10"/>
  <c r="E21" i="10"/>
  <c r="E28" i="10"/>
  <c r="E24" i="10"/>
  <c r="E20" i="10"/>
  <c r="E27" i="10"/>
  <c r="E23" i="10"/>
  <c r="E19" i="10"/>
  <c r="E15" i="10"/>
  <c r="E11" i="10"/>
  <c r="E14" i="10"/>
  <c r="E10" i="10"/>
  <c r="E18" i="10"/>
  <c r="E16" i="10"/>
  <c r="E17" i="10"/>
  <c r="E13" i="10"/>
  <c r="E9" i="10"/>
  <c r="F8" i="10"/>
  <c r="E22" i="10"/>
  <c r="P176" i="9"/>
  <c r="Q176" i="9" s="1"/>
  <c r="P198" i="9"/>
  <c r="Q198" i="9" s="1"/>
  <c r="P194" i="9"/>
  <c r="Q194" i="9" s="1"/>
  <c r="P190" i="9"/>
  <c r="Q190" i="9" s="1"/>
  <c r="P186" i="9"/>
  <c r="Q186" i="9" s="1"/>
  <c r="P182" i="9"/>
  <c r="Q182" i="9" s="1"/>
  <c r="P196" i="9"/>
  <c r="Q196" i="9" s="1"/>
  <c r="P192" i="9"/>
  <c r="Q192" i="9" s="1"/>
  <c r="P188" i="9"/>
  <c r="Q188" i="9" s="1"/>
  <c r="P184" i="9"/>
  <c r="Q184" i="9" s="1"/>
  <c r="P180" i="9"/>
  <c r="Q180" i="9" s="1"/>
  <c r="P172" i="9"/>
  <c r="Q172" i="9" s="1"/>
  <c r="P197" i="9"/>
  <c r="Q197" i="9" s="1"/>
  <c r="P193" i="9"/>
  <c r="Q193" i="9" s="1"/>
  <c r="P189" i="9"/>
  <c r="Q189" i="9" s="1"/>
  <c r="P185" i="9"/>
  <c r="Q185" i="9" s="1"/>
  <c r="P181" i="9"/>
  <c r="Q181" i="9" s="1"/>
  <c r="P177" i="9"/>
  <c r="Q177" i="9" s="1"/>
  <c r="P173" i="9"/>
  <c r="Q173" i="9" s="1"/>
  <c r="P195" i="9"/>
  <c r="Q195" i="9" s="1"/>
  <c r="P191" i="9"/>
  <c r="Q191" i="9" s="1"/>
  <c r="P187" i="9"/>
  <c r="Q187" i="9" s="1"/>
  <c r="P183" i="9"/>
  <c r="Q183" i="9" s="1"/>
  <c r="P179" i="9"/>
  <c r="Q179" i="9" s="1"/>
  <c r="P175" i="9"/>
  <c r="Q175" i="9" s="1"/>
  <c r="P171" i="9"/>
  <c r="Q171" i="9" s="1"/>
  <c r="P178" i="9"/>
  <c r="Q178" i="9" s="1"/>
  <c r="P174" i="9"/>
  <c r="Q174" i="9" s="1"/>
  <c r="P170" i="9"/>
  <c r="Q170" i="9" s="1"/>
  <c r="E12" i="10" l="1"/>
  <c r="D15" i="10"/>
  <c r="C29" i="10"/>
  <c r="C22" i="10"/>
  <c r="C15" i="10"/>
  <c r="C31" i="10"/>
  <c r="C24" i="10"/>
  <c r="C13" i="10"/>
  <c r="P829" i="9"/>
  <c r="Q829" i="9" s="1"/>
  <c r="P837" i="9"/>
  <c r="Q837" i="9" s="1"/>
  <c r="P845" i="9"/>
  <c r="Q845" i="9" s="1"/>
  <c r="P853" i="9"/>
  <c r="Q853" i="9" s="1"/>
  <c r="P834" i="9"/>
  <c r="Q834" i="9" s="1"/>
  <c r="P850" i="9"/>
  <c r="Q850" i="9" s="1"/>
  <c r="P835" i="9"/>
  <c r="Q835" i="9" s="1"/>
  <c r="P859" i="9"/>
  <c r="Q859" i="9" s="1"/>
  <c r="D25" i="10"/>
  <c r="D21" i="10"/>
  <c r="D28" i="10"/>
  <c r="P828" i="9"/>
  <c r="Q828" i="9" s="1"/>
  <c r="C26" i="10"/>
  <c r="C19" i="10"/>
  <c r="C12" i="10"/>
  <c r="C28" i="10"/>
  <c r="D20" i="10"/>
  <c r="P838" i="9"/>
  <c r="Q838" i="9" s="1"/>
  <c r="P854" i="9"/>
  <c r="Q854" i="9" s="1"/>
  <c r="P855" i="9"/>
  <c r="Q855" i="9" s="1"/>
  <c r="D16" i="10"/>
  <c r="P839" i="9"/>
  <c r="Q839" i="9" s="1"/>
  <c r="P856" i="9"/>
  <c r="Q856" i="9" s="1"/>
  <c r="D12" i="10"/>
  <c r="P836" i="9"/>
  <c r="Q836" i="9" s="1"/>
  <c r="P844" i="9"/>
  <c r="Q844" i="9" s="1"/>
  <c r="C32" i="10"/>
  <c r="P833" i="9"/>
  <c r="Q833" i="9" s="1"/>
  <c r="P841" i="9"/>
  <c r="Q841" i="9" s="1"/>
  <c r="P849" i="9"/>
  <c r="Q849" i="9" s="1"/>
  <c r="P857" i="9"/>
  <c r="Q857" i="9" s="1"/>
  <c r="P842" i="9"/>
  <c r="Q842" i="9" s="1"/>
  <c r="P858" i="9"/>
  <c r="Q858" i="9" s="1"/>
  <c r="P847" i="9"/>
  <c r="Q847" i="9" s="1"/>
  <c r="P852" i="9"/>
  <c r="Q852" i="9" s="1"/>
  <c r="D14" i="10"/>
  <c r="D31" i="10"/>
  <c r="D13" i="10"/>
  <c r="P846" i="9"/>
  <c r="Q846" i="9" s="1"/>
  <c r="P843" i="9"/>
  <c r="Q843" i="9" s="1"/>
  <c r="D26" i="10"/>
  <c r="D19" i="10"/>
  <c r="P831" i="9"/>
  <c r="Q831" i="9" s="1"/>
  <c r="P851" i="9"/>
  <c r="Q851" i="9" s="1"/>
  <c r="D22" i="10"/>
  <c r="P832" i="9"/>
  <c r="Q832" i="9" s="1"/>
  <c r="P840" i="9"/>
  <c r="Q840" i="9" s="1"/>
  <c r="P848" i="9"/>
  <c r="Q848" i="9" s="1"/>
  <c r="F30" i="10"/>
  <c r="F31" i="10"/>
  <c r="F29" i="10"/>
  <c r="F25" i="10"/>
  <c r="F28" i="10"/>
  <c r="F24" i="10"/>
  <c r="F20" i="10"/>
  <c r="F27" i="10"/>
  <c r="F23" i="10"/>
  <c r="F19" i="10"/>
  <c r="F26" i="10"/>
  <c r="F22" i="10"/>
  <c r="F18" i="10"/>
  <c r="F14" i="10"/>
  <c r="F10" i="10"/>
  <c r="F16" i="10"/>
  <c r="F12" i="10"/>
  <c r="F17" i="10"/>
  <c r="F13" i="10"/>
  <c r="F9" i="10"/>
  <c r="G8" i="10"/>
  <c r="F15" i="10"/>
  <c r="F11" i="10"/>
  <c r="F21" i="10"/>
  <c r="E32" i="10"/>
  <c r="D32" i="10" l="1"/>
  <c r="F32" i="10"/>
  <c r="G29" i="10"/>
  <c r="G31" i="10"/>
  <c r="G30" i="10"/>
  <c r="G28" i="10"/>
  <c r="G24" i="10"/>
  <c r="G27" i="10"/>
  <c r="G23" i="10"/>
  <c r="G19" i="10"/>
  <c r="G26" i="10"/>
  <c r="G22" i="10"/>
  <c r="G18" i="10"/>
  <c r="G25" i="10"/>
  <c r="G21" i="10"/>
  <c r="G17" i="10"/>
  <c r="G13" i="10"/>
  <c r="G9" i="10"/>
  <c r="H8" i="10"/>
  <c r="G15" i="10"/>
  <c r="G11" i="10"/>
  <c r="G20" i="10"/>
  <c r="G16" i="10"/>
  <c r="G14" i="10"/>
  <c r="G12" i="10"/>
  <c r="G10" i="10"/>
  <c r="H31" i="10" l="1"/>
  <c r="H27" i="10"/>
  <c r="H26" i="10"/>
  <c r="H22" i="10"/>
  <c r="H25" i="10"/>
  <c r="H21" i="10"/>
  <c r="H30" i="10"/>
  <c r="H29" i="10"/>
  <c r="H28" i="10"/>
  <c r="H24" i="10"/>
  <c r="H20" i="10"/>
  <c r="H16" i="10"/>
  <c r="H12" i="10"/>
  <c r="I8" i="10"/>
  <c r="H18" i="10"/>
  <c r="H17" i="10"/>
  <c r="H15" i="10"/>
  <c r="H13" i="10"/>
  <c r="H11" i="10"/>
  <c r="H9" i="10"/>
  <c r="H23" i="10"/>
  <c r="H19" i="10"/>
  <c r="H14" i="10"/>
  <c r="H10" i="10"/>
  <c r="G32" i="10"/>
  <c r="I31" i="10" l="1"/>
  <c r="I30" i="10"/>
  <c r="I26" i="10"/>
  <c r="I25" i="10"/>
  <c r="I21" i="10"/>
  <c r="I29" i="10"/>
  <c r="I28" i="10"/>
  <c r="I24" i="10"/>
  <c r="I20" i="10"/>
  <c r="I27" i="10"/>
  <c r="I23" i="10"/>
  <c r="I19" i="10"/>
  <c r="I15" i="10"/>
  <c r="I11" i="10"/>
  <c r="I14" i="10"/>
  <c r="I10" i="10"/>
  <c r="I22" i="10"/>
  <c r="I16" i="10"/>
  <c r="I12" i="10"/>
  <c r="I18" i="10"/>
  <c r="I17" i="10"/>
  <c r="I13" i="10"/>
  <c r="I9" i="10"/>
  <c r="J8" i="10"/>
  <c r="H32" i="10"/>
  <c r="H33" i="10" l="1"/>
  <c r="J30" i="10"/>
  <c r="J31" i="10"/>
  <c r="J25" i="10"/>
  <c r="J29" i="10"/>
  <c r="J28" i="10"/>
  <c r="J24" i="10"/>
  <c r="J20" i="10"/>
  <c r="J27" i="10"/>
  <c r="J23" i="10"/>
  <c r="J19" i="10"/>
  <c r="J26" i="10"/>
  <c r="J22" i="10"/>
  <c r="J18" i="10"/>
  <c r="J14" i="10"/>
  <c r="J10" i="10"/>
  <c r="J16" i="10"/>
  <c r="J12" i="10"/>
  <c r="J21" i="10"/>
  <c r="J17" i="10"/>
  <c r="J13" i="10"/>
  <c r="J9" i="10"/>
  <c r="K8" i="10"/>
  <c r="J15" i="10"/>
  <c r="J11" i="10"/>
  <c r="I32" i="10"/>
  <c r="J32" i="10" l="1"/>
  <c r="I33" i="10"/>
  <c r="K29" i="10"/>
  <c r="K31" i="10"/>
  <c r="K30" i="10"/>
  <c r="K28" i="10"/>
  <c r="K24" i="10"/>
  <c r="K27" i="10"/>
  <c r="K23" i="10"/>
  <c r="K19" i="10"/>
  <c r="K26" i="10"/>
  <c r="K22" i="10"/>
  <c r="K18" i="10"/>
  <c r="K25" i="10"/>
  <c r="K21" i="10"/>
  <c r="K17" i="10"/>
  <c r="K13" i="10"/>
  <c r="K9" i="10"/>
  <c r="K16" i="10"/>
  <c r="K14" i="10"/>
  <c r="K12" i="10"/>
  <c r="K10" i="10"/>
  <c r="L8" i="10"/>
  <c r="K20" i="10"/>
  <c r="K15" i="10"/>
  <c r="K11" i="10"/>
  <c r="J33" i="10"/>
  <c r="L31" i="10" l="1"/>
  <c r="L29" i="10"/>
  <c r="L27" i="10"/>
  <c r="L26" i="10"/>
  <c r="L22" i="10"/>
  <c r="L30" i="10"/>
  <c r="L25" i="10"/>
  <c r="L21" i="10"/>
  <c r="L28" i="10"/>
  <c r="L24" i="10"/>
  <c r="L20" i="10"/>
  <c r="L16" i="10"/>
  <c r="L12" i="10"/>
  <c r="M8" i="10"/>
  <c r="L23" i="10"/>
  <c r="L19" i="10"/>
  <c r="L17" i="10"/>
  <c r="L15" i="10"/>
  <c r="L13" i="10"/>
  <c r="L11" i="10"/>
  <c r="L9" i="10"/>
  <c r="L18" i="10"/>
  <c r="L14" i="10"/>
  <c r="L10" i="10"/>
  <c r="K32" i="10"/>
  <c r="K33" i="10" l="1"/>
  <c r="M31" i="10"/>
  <c r="M30" i="10"/>
  <c r="M26" i="10"/>
  <c r="M25" i="10"/>
  <c r="M21" i="10"/>
  <c r="M28" i="10"/>
  <c r="M24" i="10"/>
  <c r="M20" i="10"/>
  <c r="M29" i="10"/>
  <c r="M27" i="10"/>
  <c r="M23" i="10"/>
  <c r="M19" i="10"/>
  <c r="M15" i="10"/>
  <c r="M11" i="10"/>
  <c r="M17" i="10"/>
  <c r="M13" i="10"/>
  <c r="M9" i="10"/>
  <c r="N8" i="10"/>
  <c r="M22" i="10"/>
  <c r="M18" i="10"/>
  <c r="M14" i="10"/>
  <c r="M10" i="10"/>
  <c r="M16" i="10"/>
  <c r="M12" i="10"/>
  <c r="L32" i="10"/>
  <c r="L33" i="10" s="1"/>
  <c r="N30" i="10" l="1"/>
  <c r="N31" i="10"/>
  <c r="N25" i="10"/>
  <c r="N28" i="10"/>
  <c r="N24" i="10"/>
  <c r="N20" i="10"/>
  <c r="N29" i="10"/>
  <c r="N27" i="10"/>
  <c r="N23" i="10"/>
  <c r="N19" i="10"/>
  <c r="N26" i="10"/>
  <c r="N22" i="10"/>
  <c r="N18" i="10"/>
  <c r="N14" i="10"/>
  <c r="N10" i="10"/>
  <c r="N15" i="10"/>
  <c r="N11" i="10"/>
  <c r="N21" i="10"/>
  <c r="N16" i="10"/>
  <c r="N12" i="10"/>
  <c r="N17" i="10"/>
  <c r="N13" i="10"/>
  <c r="N9" i="10"/>
  <c r="O8" i="10"/>
  <c r="M32" i="10"/>
  <c r="M33" i="10" s="1"/>
  <c r="L34" i="10"/>
  <c r="N32" i="10" l="1"/>
  <c r="M34" i="10"/>
  <c r="O29" i="10"/>
  <c r="O31" i="10"/>
  <c r="O30" i="10"/>
  <c r="O28" i="10"/>
  <c r="O24" i="10"/>
  <c r="O27" i="10"/>
  <c r="O23" i="10"/>
  <c r="O19" i="10"/>
  <c r="O26" i="10"/>
  <c r="O22" i="10"/>
  <c r="O18" i="10"/>
  <c r="O25" i="10"/>
  <c r="O21" i="10"/>
  <c r="O17" i="10"/>
  <c r="O13" i="10"/>
  <c r="O9" i="10"/>
  <c r="O20" i="10"/>
  <c r="O16" i="10"/>
  <c r="O14" i="10"/>
  <c r="O12" i="10"/>
  <c r="O10" i="10"/>
  <c r="P8" i="10"/>
  <c r="O15" i="10"/>
  <c r="O11" i="10"/>
  <c r="P31" i="10" l="1"/>
  <c r="P27" i="10"/>
  <c r="P30" i="10"/>
  <c r="P29" i="10"/>
  <c r="P26" i="10"/>
  <c r="P22" i="10"/>
  <c r="P25" i="10"/>
  <c r="P21" i="10"/>
  <c r="P28" i="10"/>
  <c r="P24" i="10"/>
  <c r="P20" i="10"/>
  <c r="P16" i="10"/>
  <c r="P12" i="10"/>
  <c r="Q8" i="10"/>
  <c r="P23" i="10"/>
  <c r="P19" i="10"/>
  <c r="P18" i="10"/>
  <c r="P14" i="10"/>
  <c r="P10" i="10"/>
  <c r="P17" i="10"/>
  <c r="P15" i="10"/>
  <c r="P13" i="10"/>
  <c r="P11" i="10"/>
  <c r="P9" i="10"/>
  <c r="O32" i="10"/>
  <c r="O33" i="10" s="1"/>
  <c r="N34" i="10"/>
  <c r="N33" i="10"/>
  <c r="P32" i="10" l="1"/>
  <c r="Q31" i="10"/>
  <c r="Q30" i="10"/>
  <c r="Q29" i="10"/>
  <c r="Q26" i="10"/>
  <c r="Q25" i="10"/>
  <c r="Q21" i="10"/>
  <c r="Q28" i="10"/>
  <c r="Q24" i="10"/>
  <c r="Q20" i="10"/>
  <c r="Q27" i="10"/>
  <c r="Q23" i="10"/>
  <c r="Q19" i="10"/>
  <c r="Q15" i="10"/>
  <c r="Q11" i="10"/>
  <c r="Q22" i="10"/>
  <c r="Q16" i="10"/>
  <c r="Q12" i="10"/>
  <c r="Q17" i="10"/>
  <c r="Q13" i="10"/>
  <c r="Q9" i="10"/>
  <c r="R8" i="10"/>
  <c r="Q18" i="10"/>
  <c r="Q14" i="10"/>
  <c r="Q10" i="10"/>
  <c r="O34" i="10"/>
  <c r="R30" i="10" l="1"/>
  <c r="R29" i="10"/>
  <c r="R31" i="10"/>
  <c r="R25" i="10"/>
  <c r="R28" i="10"/>
  <c r="R24" i="10"/>
  <c r="R20" i="10"/>
  <c r="R27" i="10"/>
  <c r="R23" i="10"/>
  <c r="R19" i="10"/>
  <c r="R26" i="10"/>
  <c r="R22" i="10"/>
  <c r="R18" i="10"/>
  <c r="R14" i="10"/>
  <c r="R10" i="10"/>
  <c r="R21" i="10"/>
  <c r="R17" i="10"/>
  <c r="R13" i="10"/>
  <c r="R9" i="10"/>
  <c r="S8" i="10"/>
  <c r="R15" i="10"/>
  <c r="R11" i="10"/>
  <c r="R16" i="10"/>
  <c r="R12" i="10"/>
  <c r="Q32" i="10"/>
  <c r="P34" i="10"/>
  <c r="P33" i="10"/>
  <c r="S29" i="10" l="1"/>
  <c r="S31" i="10"/>
  <c r="S30" i="10"/>
  <c r="S28" i="10"/>
  <c r="S24" i="10"/>
  <c r="S27" i="10"/>
  <c r="S23" i="10"/>
  <c r="S19" i="10"/>
  <c r="S26" i="10"/>
  <c r="S22" i="10"/>
  <c r="S18" i="10"/>
  <c r="S25" i="10"/>
  <c r="S21" i="10"/>
  <c r="S17" i="10"/>
  <c r="S13" i="10"/>
  <c r="S9" i="10"/>
  <c r="S20" i="10"/>
  <c r="S15" i="10"/>
  <c r="S11" i="10"/>
  <c r="S16" i="10"/>
  <c r="S14" i="10"/>
  <c r="S12" i="10"/>
  <c r="S10" i="10"/>
  <c r="T8" i="10"/>
  <c r="R32" i="10"/>
  <c r="Q34" i="10"/>
  <c r="Q33" i="10"/>
  <c r="T31" i="10" l="1"/>
  <c r="T30" i="10"/>
  <c r="T27" i="10"/>
  <c r="T26" i="10"/>
  <c r="T22" i="10"/>
  <c r="T25" i="10"/>
  <c r="T21" i="10"/>
  <c r="T29" i="10"/>
  <c r="T28" i="10"/>
  <c r="T24" i="10"/>
  <c r="T20" i="10"/>
  <c r="T16" i="10"/>
  <c r="T12" i="10"/>
  <c r="U8" i="10"/>
  <c r="T14" i="10"/>
  <c r="T10" i="10"/>
  <c r="T18" i="10"/>
  <c r="T23" i="10"/>
  <c r="T19" i="10"/>
  <c r="T17" i="10"/>
  <c r="T15" i="10"/>
  <c r="T13" i="10"/>
  <c r="T11" i="10"/>
  <c r="T9" i="10"/>
  <c r="S32" i="10"/>
  <c r="R34" i="10"/>
  <c r="R33" i="10"/>
  <c r="S33" i="10" l="1"/>
  <c r="S34" i="10"/>
  <c r="U31" i="10"/>
  <c r="U30" i="10"/>
  <c r="U26" i="10"/>
  <c r="U25" i="10"/>
  <c r="U21" i="10"/>
  <c r="U29" i="10"/>
  <c r="U28" i="10"/>
  <c r="U24" i="10"/>
  <c r="U20" i="10"/>
  <c r="U27" i="10"/>
  <c r="U23" i="10"/>
  <c r="U19" i="10"/>
  <c r="U15" i="10"/>
  <c r="U11" i="10"/>
  <c r="U14" i="10"/>
  <c r="U10" i="10"/>
  <c r="U18" i="10"/>
  <c r="U16" i="10"/>
  <c r="U12" i="10"/>
  <c r="U17" i="10"/>
  <c r="U13" i="10"/>
  <c r="U9" i="10"/>
  <c r="V8" i="10"/>
  <c r="U22" i="10"/>
  <c r="T32" i="10"/>
  <c r="U32" i="10" l="1"/>
  <c r="T34" i="10"/>
  <c r="V30" i="10"/>
  <c r="V29" i="10"/>
  <c r="V31" i="10"/>
  <c r="V25" i="10"/>
  <c r="V28" i="10"/>
  <c r="V24" i="10"/>
  <c r="V20" i="10"/>
  <c r="V27" i="10"/>
  <c r="V23" i="10"/>
  <c r="V19" i="10"/>
  <c r="V26" i="10"/>
  <c r="V22" i="10"/>
  <c r="V18" i="10"/>
  <c r="V14" i="10"/>
  <c r="V10" i="10"/>
  <c r="V16" i="10"/>
  <c r="V12" i="10"/>
  <c r="V17" i="10"/>
  <c r="V13" i="10"/>
  <c r="V9" i="10"/>
  <c r="W8" i="10"/>
  <c r="V15" i="10"/>
  <c r="V11" i="10"/>
  <c r="V21" i="10"/>
  <c r="T33" i="10"/>
  <c r="U34" i="10" l="1"/>
  <c r="W29" i="10"/>
  <c r="W31" i="10"/>
  <c r="W30" i="10"/>
  <c r="W28" i="10"/>
  <c r="W24" i="10"/>
  <c r="W27" i="10"/>
  <c r="W23" i="10"/>
  <c r="W19" i="10"/>
  <c r="W26" i="10"/>
  <c r="W22" i="10"/>
  <c r="W18" i="10"/>
  <c r="W25" i="10"/>
  <c r="W21" i="10"/>
  <c r="W17" i="10"/>
  <c r="W13" i="10"/>
  <c r="W9" i="10"/>
  <c r="X8" i="10"/>
  <c r="W15" i="10"/>
  <c r="W11" i="10"/>
  <c r="W20" i="10"/>
  <c r="W16" i="10"/>
  <c r="W14" i="10"/>
  <c r="W12" i="10"/>
  <c r="W10" i="10"/>
  <c r="U33" i="10"/>
  <c r="V32" i="10"/>
  <c r="X31" i="10" l="1"/>
  <c r="X27" i="10"/>
  <c r="X29" i="10"/>
  <c r="X26" i="10"/>
  <c r="X22" i="10"/>
  <c r="X25" i="10"/>
  <c r="X21" i="10"/>
  <c r="X30" i="10"/>
  <c r="X28" i="10"/>
  <c r="X24" i="10"/>
  <c r="X20" i="10"/>
  <c r="X16" i="10"/>
  <c r="X12" i="10"/>
  <c r="Y8" i="10"/>
  <c r="X18" i="10"/>
  <c r="X17" i="10"/>
  <c r="X15" i="10"/>
  <c r="X13" i="10"/>
  <c r="X11" i="10"/>
  <c r="X9" i="10"/>
  <c r="X23" i="10"/>
  <c r="X19" i="10"/>
  <c r="X14" i="10"/>
  <c r="X10" i="10"/>
  <c r="W32" i="10"/>
  <c r="W33" i="10" s="1"/>
  <c r="V34" i="10"/>
  <c r="V33" i="10"/>
  <c r="X32" i="10" l="1"/>
  <c r="W34" i="10"/>
  <c r="Y31" i="10"/>
  <c r="Y30" i="10"/>
  <c r="Y29" i="10"/>
  <c r="Y26" i="10"/>
  <c r="Y25" i="10"/>
  <c r="Y21" i="10"/>
  <c r="Y28" i="10"/>
  <c r="Y24" i="10"/>
  <c r="Y20" i="10"/>
  <c r="Y27" i="10"/>
  <c r="Y23" i="10"/>
  <c r="Y19" i="10"/>
  <c r="Y15" i="10"/>
  <c r="Y11" i="10"/>
  <c r="Y14" i="10"/>
  <c r="Y10" i="10"/>
  <c r="Y22" i="10"/>
  <c r="Y16" i="10"/>
  <c r="Y12" i="10"/>
  <c r="Y18" i="10"/>
  <c r="Y17" i="10"/>
  <c r="Y13" i="10"/>
  <c r="Y9" i="10"/>
  <c r="Z8" i="10"/>
  <c r="Z30" i="10" l="1"/>
  <c r="Z29" i="10"/>
  <c r="Z31" i="10"/>
  <c r="Z25" i="10"/>
  <c r="Z28" i="10"/>
  <c r="Z24" i="10"/>
  <c r="Z20" i="10"/>
  <c r="Z27" i="10"/>
  <c r="Z23" i="10"/>
  <c r="Z19" i="10"/>
  <c r="Z26" i="10"/>
  <c r="Z22" i="10"/>
  <c r="Z18" i="10"/>
  <c r="Z14" i="10"/>
  <c r="Z10" i="10"/>
  <c r="Z16" i="10"/>
  <c r="Z12" i="10"/>
  <c r="Z21" i="10"/>
  <c r="Z17" i="10"/>
  <c r="Z13" i="10"/>
  <c r="Z9" i="10"/>
  <c r="AA8" i="10"/>
  <c r="Z15" i="10"/>
  <c r="Z11" i="10"/>
  <c r="Y32" i="10"/>
  <c r="Y33" i="10" s="1"/>
  <c r="X34" i="10"/>
  <c r="X33" i="10"/>
  <c r="Y34" i="10" l="1"/>
  <c r="AA29" i="10"/>
  <c r="AA31" i="10"/>
  <c r="AA30" i="10"/>
  <c r="AA28" i="10"/>
  <c r="AA24" i="10"/>
  <c r="AA27" i="10"/>
  <c r="AA23" i="10"/>
  <c r="AA19" i="10"/>
  <c r="AA26" i="10"/>
  <c r="AA22" i="10"/>
  <c r="AA18" i="10"/>
  <c r="AA25" i="10"/>
  <c r="AA21" i="10"/>
  <c r="AA17" i="10"/>
  <c r="AA13" i="10"/>
  <c r="AA9" i="10"/>
  <c r="AA16" i="10"/>
  <c r="AA14" i="10"/>
  <c r="AA12" i="10"/>
  <c r="AA10" i="10"/>
  <c r="AB8" i="10"/>
  <c r="AA20" i="10"/>
  <c r="AA15" i="10"/>
  <c r="AA11" i="10"/>
  <c r="Z32" i="10"/>
  <c r="Z34" i="10" l="1"/>
  <c r="Z33" i="10"/>
  <c r="AB31" i="10"/>
  <c r="AB27" i="10"/>
  <c r="AB26" i="10"/>
  <c r="AB22" i="10"/>
  <c r="AB30" i="10"/>
  <c r="AB25" i="10"/>
  <c r="AB21" i="10"/>
  <c r="AB17" i="10"/>
  <c r="AB29" i="10"/>
  <c r="AB28" i="10"/>
  <c r="AB24" i="10"/>
  <c r="AB20" i="10"/>
  <c r="AB16" i="10"/>
  <c r="AB12" i="10"/>
  <c r="AB23" i="10"/>
  <c r="AB19" i="10"/>
  <c r="AB15" i="10"/>
  <c r="AB13" i="10"/>
  <c r="AB11" i="10"/>
  <c r="AB9" i="10"/>
  <c r="AB18" i="10"/>
  <c r="AB14" i="10"/>
  <c r="AB10" i="10"/>
  <c r="AA32" i="10"/>
  <c r="AA33" i="10" s="1"/>
  <c r="AE9" i="10" l="1"/>
  <c r="AC9" i="10"/>
  <c r="AD9" i="10"/>
  <c r="AD19" i="10"/>
  <c r="AC19" i="10"/>
  <c r="AE19" i="10"/>
  <c r="AE20" i="10"/>
  <c r="AC20" i="10"/>
  <c r="AD20" i="10"/>
  <c r="AD17" i="10"/>
  <c r="AC17" i="10"/>
  <c r="AE17" i="10"/>
  <c r="AE22" i="10"/>
  <c r="AC22" i="10"/>
  <c r="AD22" i="10"/>
  <c r="AC10" i="10"/>
  <c r="AE10" i="10"/>
  <c r="AD10" i="10"/>
  <c r="AE11" i="10"/>
  <c r="AC11" i="10"/>
  <c r="AD11" i="10"/>
  <c r="AD23" i="10"/>
  <c r="AC23" i="10"/>
  <c r="AE23" i="10"/>
  <c r="AE24" i="10"/>
  <c r="AC24" i="10"/>
  <c r="AD24" i="10"/>
  <c r="AE21" i="10"/>
  <c r="AD21" i="10"/>
  <c r="AC21" i="10"/>
  <c r="AD26" i="10"/>
  <c r="AE26" i="10"/>
  <c r="AC26" i="10"/>
  <c r="AB33" i="10"/>
  <c r="AC14" i="10"/>
  <c r="AE14" i="10"/>
  <c r="AD14" i="10"/>
  <c r="AC13" i="10"/>
  <c r="AD13" i="10"/>
  <c r="AE13" i="10"/>
  <c r="AC12" i="10"/>
  <c r="AE12" i="10"/>
  <c r="AD12" i="10"/>
  <c r="AE28" i="10"/>
  <c r="AD28" i="10"/>
  <c r="AC28" i="10"/>
  <c r="AD25" i="10"/>
  <c r="AC25" i="10"/>
  <c r="AE25" i="10"/>
  <c r="AE27" i="10"/>
  <c r="AC27" i="10"/>
  <c r="AD27" i="10"/>
  <c r="AA34" i="10"/>
  <c r="AC18" i="10"/>
  <c r="AD18" i="10"/>
  <c r="AE18" i="10"/>
  <c r="AE15" i="10"/>
  <c r="AD15" i="10"/>
  <c r="AC15" i="10"/>
  <c r="AC16" i="10"/>
  <c r="AD16" i="10"/>
  <c r="AE16" i="10"/>
  <c r="AE29" i="10"/>
  <c r="AD29" i="10"/>
  <c r="AC29" i="10"/>
  <c r="AC30" i="10"/>
  <c r="AD30" i="10"/>
  <c r="AE30" i="10"/>
  <c r="AD31" i="10"/>
  <c r="AC31" i="10"/>
  <c r="AE31" i="10"/>
  <c r="AD32" i="10" l="1"/>
  <c r="AC32" i="10"/>
  <c r="AE32" i="10"/>
  <c r="AB34" i="10"/>
</calcChain>
</file>

<file path=xl/sharedStrings.xml><?xml version="1.0" encoding="utf-8"?>
<sst xmlns="http://schemas.openxmlformats.org/spreadsheetml/2006/main" count="3845" uniqueCount="81">
  <si>
    <t>Well ID</t>
  </si>
  <si>
    <t>YEAR</t>
  </si>
  <si>
    <t/>
  </si>
  <si>
    <t>CORN</t>
  </si>
  <si>
    <t>DRY BEANS</t>
  </si>
  <si>
    <t>GRASS</t>
  </si>
  <si>
    <t>RYE</t>
  </si>
  <si>
    <t>WHEAT</t>
  </si>
  <si>
    <t>ALFALFA</t>
  </si>
  <si>
    <t>FieldID</t>
  </si>
  <si>
    <t>COUNTY</t>
  </si>
  <si>
    <t>350340NW</t>
  </si>
  <si>
    <t>110240W2</t>
  </si>
  <si>
    <t>020240W2</t>
  </si>
  <si>
    <t>010240SW</t>
  </si>
  <si>
    <t>120240NW</t>
  </si>
  <si>
    <t>120240NE</t>
  </si>
  <si>
    <t>120240SE</t>
  </si>
  <si>
    <t>070239NW</t>
  </si>
  <si>
    <t>070239SW</t>
  </si>
  <si>
    <t>020240SE</t>
  </si>
  <si>
    <t>330340SE</t>
  </si>
  <si>
    <t>350340S2</t>
  </si>
  <si>
    <t>040240NE</t>
  </si>
  <si>
    <t>020240E2</t>
  </si>
  <si>
    <t>260340W2</t>
  </si>
  <si>
    <t>350340NE</t>
  </si>
  <si>
    <t>330340NW</t>
  </si>
  <si>
    <t>330340SW</t>
  </si>
  <si>
    <t>040240SE</t>
  </si>
  <si>
    <t>340340NE</t>
  </si>
  <si>
    <t>350340W2</t>
  </si>
  <si>
    <t>010240SE</t>
  </si>
  <si>
    <t>340340NW</t>
  </si>
  <si>
    <t>CERTIFIEDACRES</t>
  </si>
  <si>
    <t>CROP</t>
  </si>
  <si>
    <t>CROP2</t>
  </si>
  <si>
    <t>CROP3</t>
  </si>
  <si>
    <t>D-10 F1</t>
  </si>
  <si>
    <t>Usage (af)</t>
  </si>
  <si>
    <t>Nebraska's Rock Creek Augmentation Project</t>
  </si>
  <si>
    <t>Historical Well Usage by Retired Irrigation Well</t>
  </si>
  <si>
    <t>020240NW</t>
  </si>
  <si>
    <t>Average</t>
  </si>
  <si>
    <t>Total</t>
  </si>
  <si>
    <t>Max</t>
  </si>
  <si>
    <t>Min</t>
  </si>
  <si>
    <t>5-yr Avg</t>
  </si>
  <si>
    <t>Notes:</t>
  </si>
  <si>
    <t>Nebraska Rock Creek Augmentation Project</t>
  </si>
  <si>
    <t xml:space="preserve">Historical Pumping for Retired Irrigation Wells </t>
  </si>
  <si>
    <t>1985 - 2010</t>
  </si>
  <si>
    <t>10-yr Avg</t>
  </si>
  <si>
    <t>USAGE</t>
  </si>
  <si>
    <t>PoolID</t>
  </si>
  <si>
    <t>BegAlloc</t>
  </si>
  <si>
    <t>RemainAlloc</t>
  </si>
  <si>
    <t>EnrolledAcres</t>
  </si>
  <si>
    <t>C39</t>
  </si>
  <si>
    <t>BEANS</t>
  </si>
  <si>
    <t>SUNFLOWERS</t>
  </si>
  <si>
    <t>SORGHUM</t>
  </si>
  <si>
    <t>SOYBEANS</t>
  </si>
  <si>
    <t>POTATOES</t>
  </si>
  <si>
    <t>ONIONS</t>
  </si>
  <si>
    <t>B53</t>
  </si>
  <si>
    <t>Counter</t>
  </si>
  <si>
    <t>(2) Well 49225 consists of two wells under one id number.</t>
  </si>
  <si>
    <t>Table 1</t>
  </si>
  <si>
    <t>Table 1 (cont.)</t>
  </si>
  <si>
    <t xml:space="preserve">Annual Application Rate for Retired Irrigation Wells </t>
  </si>
  <si>
    <t>Figure 2</t>
  </si>
  <si>
    <t>Figure 3</t>
  </si>
  <si>
    <t>Usage (af/acre)</t>
  </si>
  <si>
    <t>Total Project</t>
  </si>
  <si>
    <t>Source: Nebraska Upper NRD database (URNRD_KS_RESPONSE.accdb), provided in response to the Kansas discovery request during the Kansas v. Nebraska &amp; Colorado trial (2012).</t>
  </si>
  <si>
    <t>acre-feet</t>
  </si>
  <si>
    <t>acre-feet/acre</t>
  </si>
  <si>
    <t>(acre-feet)</t>
  </si>
  <si>
    <t>(1) Usage data reported in inches and converted to acre-feet.</t>
  </si>
  <si>
    <t>source:  URNRD_KS_RESPONSE.accdb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</si>
</sst>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</font>
    <font>
      <i/>
      <sz val="10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/>
    <xf numFmtId="0" fontId="0" fillId="0" borderId="0" xfId="0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3" fontId="0" fillId="0" borderId="0" xfId="0" applyNumberFormat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3" fontId="0" fillId="0" borderId="7" xfId="0" applyNumberFormat="1" applyBorder="1" applyAlignment="1">
      <alignment horizontal="right" indent="1"/>
    </xf>
    <xf numFmtId="3" fontId="0" fillId="0" borderId="8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11" xfId="0" applyNumberFormat="1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0" fontId="0" fillId="0" borderId="0" xfId="0" applyAlignment="1"/>
    <xf numFmtId="0" fontId="0" fillId="0" borderId="4" xfId="0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3" fontId="0" fillId="0" borderId="6" xfId="0" applyNumberFormat="1" applyBorder="1" applyAlignment="1">
      <alignment horizontal="right" indent="1"/>
    </xf>
    <xf numFmtId="3" fontId="0" fillId="0" borderId="0" xfId="0" applyNumberFormat="1" applyBorder="1"/>
    <xf numFmtId="0" fontId="2" fillId="0" borderId="6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 wrapText="1"/>
    </xf>
    <xf numFmtId="0" fontId="2" fillId="0" borderId="16" xfId="1" applyFont="1" applyFill="1" applyBorder="1" applyAlignment="1">
      <alignment horizontal="center" wrapText="1"/>
    </xf>
    <xf numFmtId="0" fontId="2" fillId="0" borderId="17" xfId="1" applyFont="1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vertical="top"/>
    </xf>
    <xf numFmtId="0" fontId="7" fillId="0" borderId="0" xfId="0" applyFont="1"/>
    <xf numFmtId="3" fontId="0" fillId="0" borderId="9" xfId="0" applyNumberFormat="1" applyFill="1" applyBorder="1" applyAlignment="1">
      <alignment horizontal="right" indent="1"/>
    </xf>
    <xf numFmtId="0" fontId="2" fillId="2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right"/>
    </xf>
    <xf numFmtId="0" fontId="2" fillId="0" borderId="2" xfId="2" applyFont="1" applyFill="1" applyBorder="1" applyAlignment="1"/>
    <xf numFmtId="2" fontId="2" fillId="0" borderId="2" xfId="2" applyNumberFormat="1" applyFont="1" applyFill="1" applyBorder="1" applyAlignment="1">
      <alignment horizontal="right"/>
    </xf>
    <xf numFmtId="0" fontId="3" fillId="0" borderId="0" xfId="2" applyAlignment="1"/>
    <xf numFmtId="0" fontId="3" fillId="0" borderId="2" xfId="2" applyBorder="1" applyAlignment="1"/>
    <xf numFmtId="2" fontId="2" fillId="0" borderId="0" xfId="2" applyNumberFormat="1" applyFont="1" applyFill="1" applyBorder="1" applyAlignment="1">
      <alignment horizontal="right"/>
    </xf>
    <xf numFmtId="2" fontId="0" fillId="0" borderId="0" xfId="0" applyNumberFormat="1" applyFill="1"/>
    <xf numFmtId="0" fontId="0" fillId="0" borderId="0" xfId="0" applyAlignment="1">
      <alignment wrapText="1"/>
    </xf>
    <xf numFmtId="0" fontId="2" fillId="3" borderId="3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right"/>
    </xf>
    <xf numFmtId="0" fontId="8" fillId="0" borderId="2" xfId="2" applyFont="1" applyFill="1" applyBorder="1" applyAlignment="1"/>
    <xf numFmtId="2" fontId="8" fillId="0" borderId="2" xfId="2" applyNumberFormat="1" applyFont="1" applyFill="1" applyBorder="1" applyAlignment="1">
      <alignment horizontal="right"/>
    </xf>
    <xf numFmtId="0" fontId="9" fillId="0" borderId="2" xfId="2" applyFont="1" applyBorder="1" applyAlignment="1"/>
    <xf numFmtId="0" fontId="9" fillId="0" borderId="0" xfId="2" applyFont="1" applyAlignment="1"/>
    <xf numFmtId="0" fontId="9" fillId="0" borderId="0" xfId="2" applyFont="1" applyBorder="1" applyAlignment="1"/>
    <xf numFmtId="2" fontId="8" fillId="0" borderId="0" xfId="2" applyNumberFormat="1" applyFont="1" applyFill="1" applyBorder="1" applyAlignment="1">
      <alignment horizontal="right"/>
    </xf>
    <xf numFmtId="0" fontId="2" fillId="5" borderId="2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0" fontId="2" fillId="4" borderId="2" xfId="2" applyFont="1" applyFill="1" applyBorder="1" applyAlignment="1">
      <alignment horizontal="center"/>
    </xf>
    <xf numFmtId="1" fontId="0" fillId="6" borderId="10" xfId="0" applyNumberFormat="1" applyFont="1" applyFill="1" applyBorder="1" applyAlignment="1">
      <alignment horizontal="right" vertical="center" indent="1"/>
    </xf>
    <xf numFmtId="1" fontId="0" fillId="6" borderId="9" xfId="0" applyNumberFormat="1" applyFont="1" applyFill="1" applyBorder="1" applyAlignment="1">
      <alignment horizontal="right" vertical="center" indent="1"/>
    </xf>
    <xf numFmtId="3" fontId="0" fillId="6" borderId="9" xfId="0" applyNumberFormat="1" applyFill="1" applyBorder="1" applyAlignment="1">
      <alignment horizontal="right" indent="1"/>
    </xf>
    <xf numFmtId="3" fontId="0" fillId="6" borderId="16" xfId="0" applyNumberFormat="1" applyFill="1" applyBorder="1" applyAlignment="1">
      <alignment horizontal="right" indent="1"/>
    </xf>
    <xf numFmtId="1" fontId="0" fillId="6" borderId="12" xfId="0" applyNumberFormat="1" applyFont="1" applyFill="1" applyBorder="1" applyAlignment="1">
      <alignment horizontal="right" vertical="center" indent="1"/>
    </xf>
    <xf numFmtId="1" fontId="0" fillId="6" borderId="11" xfId="0" applyNumberFormat="1" applyFont="1" applyFill="1" applyBorder="1" applyAlignment="1">
      <alignment horizontal="right" vertical="center" indent="1"/>
    </xf>
    <xf numFmtId="3" fontId="0" fillId="6" borderId="11" xfId="0" applyNumberFormat="1" applyFill="1" applyBorder="1" applyAlignment="1">
      <alignment horizontal="right" indent="1"/>
    </xf>
    <xf numFmtId="3" fontId="0" fillId="6" borderId="17" xfId="0" applyNumberFormat="1" applyFill="1" applyBorder="1" applyAlignment="1">
      <alignment horizontal="right" indent="1"/>
    </xf>
    <xf numFmtId="3" fontId="0" fillId="0" borderId="14" xfId="0" applyNumberFormat="1" applyFont="1" applyFill="1" applyBorder="1" applyAlignment="1">
      <alignment horizontal="right" indent="1"/>
    </xf>
    <xf numFmtId="3" fontId="0" fillId="0" borderId="13" xfId="0" applyNumberFormat="1" applyFon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1" fontId="0" fillId="6" borderId="18" xfId="0" applyNumberFormat="1" applyFont="1" applyFill="1" applyBorder="1" applyAlignment="1">
      <alignment horizontal="right" vertical="center" indent="1"/>
    </xf>
    <xf numFmtId="1" fontId="0" fillId="6" borderId="19" xfId="0" applyNumberFormat="1" applyFont="1" applyFill="1" applyBorder="1" applyAlignment="1">
      <alignment horizontal="right" vertical="center" indent="1"/>
    </xf>
    <xf numFmtId="3" fontId="0" fillId="6" borderId="19" xfId="0" applyNumberFormat="1" applyFill="1" applyBorder="1" applyAlignment="1">
      <alignment horizontal="right" indent="1"/>
    </xf>
    <xf numFmtId="3" fontId="0" fillId="0" borderId="19" xfId="0" applyNumberFormat="1" applyFill="1" applyBorder="1" applyAlignment="1">
      <alignment horizontal="right" indent="1"/>
    </xf>
    <xf numFmtId="3" fontId="0" fillId="6" borderId="20" xfId="0" applyNumberFormat="1" applyFill="1" applyBorder="1" applyAlignment="1">
      <alignment horizontal="right" indent="1"/>
    </xf>
    <xf numFmtId="0" fontId="5" fillId="0" borderId="0" xfId="0" applyFont="1" applyAlignment="1"/>
    <xf numFmtId="0" fontId="5" fillId="0" borderId="0" xfId="0" applyFont="1" applyFill="1" applyBorder="1" applyAlignment="1"/>
    <xf numFmtId="0" fontId="4" fillId="0" borderId="0" xfId="0" applyFont="1" applyAlignment="1"/>
    <xf numFmtId="0" fontId="7" fillId="0" borderId="0" xfId="0" applyFont="1" applyAlignment="1">
      <alignment vertical="top"/>
    </xf>
    <xf numFmtId="3" fontId="0" fillId="0" borderId="5" xfId="0" applyNumberForma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right" indent="1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0" fillId="0" borderId="21" xfId="0" applyBorder="1"/>
    <xf numFmtId="0" fontId="0" fillId="0" borderId="21" xfId="0" applyBorder="1" applyAlignment="1">
      <alignment horizontal="center"/>
    </xf>
    <xf numFmtId="0" fontId="2" fillId="0" borderId="21" xfId="2" applyFont="1" applyFill="1" applyBorder="1" applyAlignment="1">
      <alignment horizontal="right"/>
    </xf>
    <xf numFmtId="3" fontId="0" fillId="0" borderId="21" xfId="0" applyNumberFormat="1" applyBorder="1"/>
    <xf numFmtId="2" fontId="0" fillId="0" borderId="21" xfId="0" applyNumberFormat="1" applyBorder="1" applyAlignment="1">
      <alignment horizontal="center"/>
    </xf>
    <xf numFmtId="0" fontId="2" fillId="0" borderId="0" xfId="2" applyFont="1" applyFill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4" xfId="0" applyBorder="1"/>
    <xf numFmtId="0" fontId="2" fillId="0" borderId="4" xfId="2" applyFont="1" applyFill="1" applyBorder="1" applyAlignment="1">
      <alignment horizontal="right"/>
    </xf>
    <xf numFmtId="3" fontId="0" fillId="0" borderId="4" xfId="0" applyNumberFormat="1" applyBorder="1"/>
    <xf numFmtId="2" fontId="0" fillId="0" borderId="4" xfId="0" applyNumberForma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3">
    <cellStyle name="Normal" xfId="0" builtinId="0"/>
    <cellStyle name="Normal_histuse" xfId="2"/>
    <cellStyle name="Normal_summary tables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418991563435637"/>
          <c:y val="3.9544436692248913E-2"/>
          <c:w val="0.80444775614702835"/>
          <c:h val="0.79197156051696072"/>
        </c:manualLayout>
      </c:layout>
      <c:scatterChart>
        <c:scatterStyle val="lineMarker"/>
        <c:varyColors val="0"/>
        <c:ser>
          <c:idx val="0"/>
          <c:order val="0"/>
          <c:tx>
            <c:v>Annual Total Pumping</c:v>
          </c:tx>
          <c:spPr>
            <a:ln w="22225"/>
          </c:spPr>
          <c:marker>
            <c:symbol val="diamond"/>
            <c:size val="4"/>
          </c:marker>
          <c:xVal>
            <c:numRef>
              <c:f>'usage summary report'!$C$8:$AB$8</c:f>
              <c:numCache>
                <c:formatCode>General</c:formatCod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numCache>
            </c:numRef>
          </c:xVal>
          <c:yVal>
            <c:numRef>
              <c:f>'usage summary report'!$C$32:$AB$32</c:f>
              <c:numCache>
                <c:formatCode>#,##0</c:formatCode>
                <c:ptCount val="26"/>
                <c:pt idx="0">
                  <c:v>5560.936999999999</c:v>
                </c:pt>
                <c:pt idx="1">
                  <c:v>4663.8339999999998</c:v>
                </c:pt>
                <c:pt idx="2">
                  <c:v>4390.1250000000009</c:v>
                </c:pt>
                <c:pt idx="3">
                  <c:v>6192.3340000000007</c:v>
                </c:pt>
                <c:pt idx="4">
                  <c:v>5072.6650000000018</c:v>
                </c:pt>
                <c:pt idx="5">
                  <c:v>6117.3490000000002</c:v>
                </c:pt>
                <c:pt idx="6">
                  <c:v>3811.4349999999995</c:v>
                </c:pt>
                <c:pt idx="7">
                  <c:v>2658.9229999999998</c:v>
                </c:pt>
                <c:pt idx="8">
                  <c:v>2601.2290000000003</c:v>
                </c:pt>
                <c:pt idx="9">
                  <c:v>4035.3250000000003</c:v>
                </c:pt>
                <c:pt idx="10">
                  <c:v>3640.7069999999999</c:v>
                </c:pt>
                <c:pt idx="11">
                  <c:v>3548.1379999999999</c:v>
                </c:pt>
                <c:pt idx="12">
                  <c:v>4672.9229999999998</c:v>
                </c:pt>
                <c:pt idx="13">
                  <c:v>5070.3729999999987</c:v>
                </c:pt>
                <c:pt idx="14">
                  <c:v>3407.54</c:v>
                </c:pt>
                <c:pt idx="15">
                  <c:v>5516.7069999999994</c:v>
                </c:pt>
                <c:pt idx="16">
                  <c:v>4562.0200000000004</c:v>
                </c:pt>
                <c:pt idx="17">
                  <c:v>5170.8600000000006</c:v>
                </c:pt>
                <c:pt idx="18">
                  <c:v>3827.0190000000002</c:v>
                </c:pt>
                <c:pt idx="19">
                  <c:v>4360.3720000000012</c:v>
                </c:pt>
                <c:pt idx="20">
                  <c:v>3168.4289999999996</c:v>
                </c:pt>
                <c:pt idx="21">
                  <c:v>3430.625</c:v>
                </c:pt>
                <c:pt idx="22">
                  <c:v>2736.2529999999997</c:v>
                </c:pt>
                <c:pt idx="23">
                  <c:v>3393.5660000000003</c:v>
                </c:pt>
                <c:pt idx="24">
                  <c:v>2899.6179999999999</c:v>
                </c:pt>
                <c:pt idx="25">
                  <c:v>3485.6239999999993</c:v>
                </c:pt>
              </c:numCache>
            </c:numRef>
          </c:yVal>
          <c:smooth val="0"/>
        </c:ser>
        <c:ser>
          <c:idx val="1"/>
          <c:order val="1"/>
          <c:tx>
            <c:v>5-year Avg</c:v>
          </c:tx>
          <c:spPr>
            <a:ln w="22225">
              <a:prstDash val="sysDash"/>
            </a:ln>
          </c:spPr>
          <c:marker>
            <c:symbol val="star"/>
            <c:size val="5"/>
          </c:marker>
          <c:xVal>
            <c:numRef>
              <c:f>'usage summary report'!$C$8:$AB$8</c:f>
              <c:numCache>
                <c:formatCode>General</c:formatCod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numCache>
            </c:numRef>
          </c:xVal>
          <c:yVal>
            <c:numRef>
              <c:f>'usage summary report'!$C$33:$AB$33</c:f>
              <c:numCache>
                <c:formatCode>#,##0</c:formatCode>
                <c:ptCount val="26"/>
                <c:pt idx="4">
                  <c:v>5175.9790000000012</c:v>
                </c:pt>
                <c:pt idx="5">
                  <c:v>5287.2614000000003</c:v>
                </c:pt>
                <c:pt idx="6">
                  <c:v>5116.7816000000003</c:v>
                </c:pt>
                <c:pt idx="7">
                  <c:v>4770.5412000000006</c:v>
                </c:pt>
                <c:pt idx="8">
                  <c:v>4052.3202000000006</c:v>
                </c:pt>
                <c:pt idx="9">
                  <c:v>3844.8521999999998</c:v>
                </c:pt>
                <c:pt idx="10">
                  <c:v>3349.5237999999999</c:v>
                </c:pt>
                <c:pt idx="11">
                  <c:v>3296.8643999999999</c:v>
                </c:pt>
                <c:pt idx="12">
                  <c:v>3699.6644000000001</c:v>
                </c:pt>
                <c:pt idx="13">
                  <c:v>4193.4931999999999</c:v>
                </c:pt>
                <c:pt idx="14">
                  <c:v>4067.9362000000001</c:v>
                </c:pt>
                <c:pt idx="15">
                  <c:v>4443.136199999999</c:v>
                </c:pt>
                <c:pt idx="16">
                  <c:v>4645.9125999999997</c:v>
                </c:pt>
                <c:pt idx="17">
                  <c:v>4745.5</c:v>
                </c:pt>
                <c:pt idx="18">
                  <c:v>4496.8292000000001</c:v>
                </c:pt>
                <c:pt idx="19">
                  <c:v>4687.3956000000007</c:v>
                </c:pt>
                <c:pt idx="20">
                  <c:v>4217.74</c:v>
                </c:pt>
                <c:pt idx="21">
                  <c:v>3991.4610000000002</c:v>
                </c:pt>
                <c:pt idx="22">
                  <c:v>3504.5396000000001</c:v>
                </c:pt>
                <c:pt idx="23">
                  <c:v>3417.8489999999997</c:v>
                </c:pt>
                <c:pt idx="24">
                  <c:v>3125.6982000000003</c:v>
                </c:pt>
                <c:pt idx="25">
                  <c:v>3189.1372000000001</c:v>
                </c:pt>
              </c:numCache>
            </c:numRef>
          </c:yVal>
          <c:smooth val="0"/>
        </c:ser>
        <c:ser>
          <c:idx val="2"/>
          <c:order val="2"/>
          <c:tx>
            <c:v>10-Year Avg</c:v>
          </c:tx>
          <c:spPr>
            <a:ln w="22225">
              <a:solidFill>
                <a:sysClr val="windowText" lastClr="000000"/>
              </a:solidFill>
              <a:prstDash val="sysDash"/>
            </a:ln>
          </c:spPr>
          <c:marker>
            <c:symbol val="plus"/>
            <c:size val="5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'usage summary report'!$C$8:$AB$8</c:f>
              <c:numCache>
                <c:formatCode>General</c:formatCod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numCache>
            </c:numRef>
          </c:xVal>
          <c:yVal>
            <c:numRef>
              <c:f>'usage summary report'!$C$34:$AB$34</c:f>
              <c:numCache>
                <c:formatCode>#,##0</c:formatCode>
                <c:ptCount val="26"/>
                <c:pt idx="9">
                  <c:v>4510.4156000000003</c:v>
                </c:pt>
                <c:pt idx="10">
                  <c:v>4318.3926000000001</c:v>
                </c:pt>
                <c:pt idx="11">
                  <c:v>4206.8230000000003</c:v>
                </c:pt>
                <c:pt idx="12">
                  <c:v>4235.1028000000006</c:v>
                </c:pt>
                <c:pt idx="13">
                  <c:v>4122.9067000000005</c:v>
                </c:pt>
                <c:pt idx="14">
                  <c:v>3956.3941999999997</c:v>
                </c:pt>
                <c:pt idx="15">
                  <c:v>3896.3299999999995</c:v>
                </c:pt>
                <c:pt idx="16">
                  <c:v>3971.3884999999996</c:v>
                </c:pt>
                <c:pt idx="17">
                  <c:v>4222.5821999999998</c:v>
                </c:pt>
                <c:pt idx="18">
                  <c:v>4345.1612000000005</c:v>
                </c:pt>
                <c:pt idx="19">
                  <c:v>4377.6659</c:v>
                </c:pt>
                <c:pt idx="20">
                  <c:v>4330.4381000000003</c:v>
                </c:pt>
                <c:pt idx="21">
                  <c:v>4318.6867999999995</c:v>
                </c:pt>
                <c:pt idx="22">
                  <c:v>4125.0198</c:v>
                </c:pt>
                <c:pt idx="23">
                  <c:v>3957.3390999999997</c:v>
                </c:pt>
                <c:pt idx="24">
                  <c:v>3906.5469000000003</c:v>
                </c:pt>
                <c:pt idx="25">
                  <c:v>3703.4386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541504"/>
        <c:axId val="177543424"/>
      </c:scatterChart>
      <c:valAx>
        <c:axId val="177541504"/>
        <c:scaling>
          <c:orientation val="minMax"/>
          <c:max val="2010"/>
          <c:min val="1985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77543424"/>
        <c:crosses val="autoZero"/>
        <c:crossBetween val="midCat"/>
        <c:majorUnit val="2"/>
      </c:valAx>
      <c:valAx>
        <c:axId val="17754342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6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Pumping (acre-feet)</a:t>
                </a:r>
              </a:p>
            </c:rich>
          </c:tx>
          <c:layout>
            <c:manualLayout>
              <c:xMode val="edge"/>
              <c:yMode val="edge"/>
              <c:x val="1.3998131050668685E-2"/>
              <c:y val="0.1988804789231854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7754150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795802861267211"/>
          <c:y val="3.9544436692248913E-2"/>
          <c:w val="0.82067964316871267"/>
          <c:h val="0.86960869131864849"/>
        </c:manualLayout>
      </c:layout>
      <c:scatterChart>
        <c:scatterStyle val="lineMarker"/>
        <c:varyColors val="0"/>
        <c:ser>
          <c:idx val="0"/>
          <c:order val="0"/>
          <c:spPr>
            <a:ln w="22225">
              <a:solidFill>
                <a:srgbClr val="C0504D"/>
              </a:solidFill>
            </a:ln>
          </c:spPr>
          <c:marker>
            <c:symbol val="diamond"/>
            <c:size val="4"/>
            <c:spPr>
              <a:solidFill>
                <a:srgbClr val="C0504D"/>
              </a:solidFill>
              <a:ln>
                <a:solidFill>
                  <a:srgbClr val="C0504D"/>
                </a:solidFill>
              </a:ln>
            </c:spPr>
          </c:marker>
          <c:xVal>
            <c:numRef>
              <c:f>histuse!$F$833:$F$858</c:f>
              <c:numCache>
                <c:formatCode>General</c:formatCod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numCache>
            </c:numRef>
          </c:xVal>
          <c:yVal>
            <c:numRef>
              <c:f>histuse!$Q$833:$Q$858</c:f>
              <c:numCache>
                <c:formatCode>0.00</c:formatCode>
                <c:ptCount val="26"/>
                <c:pt idx="0">
                  <c:v>1.7497677857839586</c:v>
                </c:pt>
                <c:pt idx="1">
                  <c:v>1.4674912683678925</c:v>
                </c:pt>
                <c:pt idx="2">
                  <c:v>1.3813677983700956</c:v>
                </c:pt>
                <c:pt idx="3">
                  <c:v>1.8985571498650968</c:v>
                </c:pt>
                <c:pt idx="4">
                  <c:v>1.5552688864361053</c:v>
                </c:pt>
                <c:pt idx="5">
                  <c:v>1.8755668996811379</c:v>
                </c:pt>
                <c:pt idx="6">
                  <c:v>1.1685783051263183</c:v>
                </c:pt>
                <c:pt idx="7">
                  <c:v>0.81522044395388737</c:v>
                </c:pt>
                <c:pt idx="8">
                  <c:v>0.79753157959283782</c:v>
                </c:pt>
                <c:pt idx="9">
                  <c:v>1.2372225288202108</c:v>
                </c:pt>
                <c:pt idx="10">
                  <c:v>1.1162334437086092</c:v>
                </c:pt>
                <c:pt idx="11">
                  <c:v>1.0878519744910471</c:v>
                </c:pt>
                <c:pt idx="12">
                  <c:v>1.4327087932303162</c:v>
                </c:pt>
                <c:pt idx="13">
                  <c:v>1.5545661638459649</c:v>
                </c:pt>
                <c:pt idx="14">
                  <c:v>1.0447449104733872</c:v>
                </c:pt>
                <c:pt idx="15">
                  <c:v>1.691411270542065</c:v>
                </c:pt>
                <c:pt idx="16">
                  <c:v>1.3987061564876133</c:v>
                </c:pt>
                <c:pt idx="17">
                  <c:v>1.5853752759381896</c:v>
                </c:pt>
                <c:pt idx="18">
                  <c:v>1.1733563281824868</c:v>
                </c:pt>
                <c:pt idx="19">
                  <c:v>1.3368812852587686</c:v>
                </c:pt>
                <c:pt idx="20">
                  <c:v>0.97143395879323036</c:v>
                </c:pt>
                <c:pt idx="21">
                  <c:v>1.0518227250429235</c:v>
                </c:pt>
                <c:pt idx="22">
                  <c:v>0.83892966642138811</c:v>
                </c:pt>
                <c:pt idx="23">
                  <c:v>1.0404605101790529</c:v>
                </c:pt>
                <c:pt idx="24">
                  <c:v>0.88901704684817273</c:v>
                </c:pt>
                <c:pt idx="25">
                  <c:v>1.0686853078243805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563904"/>
        <c:axId val="177594752"/>
      </c:scatterChart>
      <c:valAx>
        <c:axId val="177563904"/>
        <c:scaling>
          <c:orientation val="minMax"/>
          <c:max val="2010"/>
          <c:min val="1985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77594752"/>
        <c:crosses val="autoZero"/>
        <c:crossBetween val="midCat"/>
        <c:majorUnit val="2"/>
      </c:valAx>
      <c:valAx>
        <c:axId val="17759475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6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acre-feet / acre</a:t>
                </a:r>
              </a:p>
            </c:rich>
          </c:tx>
          <c:layout>
            <c:manualLayout>
              <c:xMode val="edge"/>
              <c:yMode val="edge"/>
              <c:x val="1.1679290047570932E-2"/>
              <c:y val="0.30790258812585136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7756390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6</xdr:row>
      <xdr:rowOff>28575</xdr:rowOff>
    </xdr:from>
    <xdr:to>
      <xdr:col>11</xdr:col>
      <xdr:colOff>0</xdr:colOff>
      <xdr:row>26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9526</xdr:colOff>
      <xdr:row>35</xdr:row>
      <xdr:rowOff>28575</xdr:rowOff>
    </xdr:from>
    <xdr:to>
      <xdr:col>11</xdr:col>
      <xdr:colOff>0</xdr:colOff>
      <xdr:row>54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9"/>
  <sheetViews>
    <sheetView tabSelected="1" zoomScale="85" zoomScaleNormal="85" workbookViewId="0">
      <pane ySplit="4" topLeftCell="A5" activePane="bottomLeft" state="frozen"/>
      <selection pane="bottomLeft" activeCell="P835" sqref="P835"/>
    </sheetView>
  </sheetViews>
  <sheetFormatPr defaultRowHeight="15" x14ac:dyDescent="0.25"/>
  <cols>
    <col min="1" max="1" width="10.28515625" bestFit="1" customWidth="1"/>
    <col min="2" max="2" width="9.140625" style="1"/>
    <col min="3" max="3" width="10.28515625" bestFit="1" customWidth="1"/>
    <col min="4" max="4" width="15.42578125" bestFit="1" customWidth="1"/>
    <col min="5" max="5" width="6.85546875" bestFit="1" customWidth="1"/>
    <col min="6" max="6" width="5.42578125" bestFit="1" customWidth="1"/>
    <col min="7" max="7" width="13.140625" bestFit="1" customWidth="1"/>
    <col min="8" max="8" width="10.140625" bestFit="1" customWidth="1"/>
    <col min="9" max="9" width="6.85546875" bestFit="1" customWidth="1"/>
    <col min="10" max="10" width="7.42578125" bestFit="1" customWidth="1"/>
    <col min="11" max="11" width="8.7109375" bestFit="1" customWidth="1"/>
    <col min="12" max="12" width="12.140625" bestFit="1" customWidth="1"/>
    <col min="13" max="13" width="13.42578125" bestFit="1" customWidth="1"/>
    <col min="14" max="14" width="8.28515625" bestFit="1" customWidth="1"/>
    <col min="16" max="16" width="10.5703125" bestFit="1" customWidth="1"/>
    <col min="17" max="17" width="15.42578125" bestFit="1" customWidth="1"/>
  </cols>
  <sheetData>
    <row r="1" spans="1:17" x14ac:dyDescent="0.25">
      <c r="B1" s="2" t="s">
        <v>80</v>
      </c>
    </row>
    <row r="4" spans="1:17" x14ac:dyDescent="0.25">
      <c r="A4" s="1" t="s">
        <v>66</v>
      </c>
      <c r="B4" s="35" t="s">
        <v>0</v>
      </c>
      <c r="C4" s="35" t="s">
        <v>9</v>
      </c>
      <c r="D4" s="35" t="s">
        <v>34</v>
      </c>
      <c r="E4" s="35" t="s">
        <v>53</v>
      </c>
      <c r="F4" s="35" t="s">
        <v>1</v>
      </c>
      <c r="G4" s="35" t="s">
        <v>35</v>
      </c>
      <c r="H4" s="35" t="s">
        <v>36</v>
      </c>
      <c r="I4" s="35" t="s">
        <v>37</v>
      </c>
      <c r="J4" s="35" t="s">
        <v>54</v>
      </c>
      <c r="K4" s="35" t="s">
        <v>55</v>
      </c>
      <c r="L4" s="35" t="s">
        <v>56</v>
      </c>
      <c r="M4" s="35" t="s">
        <v>57</v>
      </c>
      <c r="N4" s="35" t="s">
        <v>10</v>
      </c>
      <c r="P4" s="44" t="s">
        <v>39</v>
      </c>
      <c r="Q4" s="44" t="s">
        <v>73</v>
      </c>
    </row>
    <row r="5" spans="1:17" x14ac:dyDescent="0.25">
      <c r="A5">
        <f>B5*10000+F5</f>
        <v>492221980</v>
      </c>
      <c r="B5" s="52">
        <v>49222</v>
      </c>
      <c r="C5" s="37" t="s">
        <v>11</v>
      </c>
      <c r="D5" s="38">
        <v>128.4</v>
      </c>
      <c r="E5" s="38">
        <v>10</v>
      </c>
      <c r="F5" s="36">
        <v>1980</v>
      </c>
      <c r="G5" s="37" t="s">
        <v>3</v>
      </c>
      <c r="H5" s="37" t="s">
        <v>2</v>
      </c>
      <c r="I5" s="37" t="s">
        <v>2</v>
      </c>
      <c r="J5" s="37" t="s">
        <v>2</v>
      </c>
      <c r="K5" s="40"/>
      <c r="L5" s="40"/>
      <c r="M5" s="40"/>
      <c r="N5" s="36">
        <v>1</v>
      </c>
      <c r="P5" s="42">
        <f>ROUND(E5/12*D5,3)</f>
        <v>107</v>
      </c>
      <c r="Q5" s="78">
        <f>P5/D5</f>
        <v>0.83333333333333326</v>
      </c>
    </row>
    <row r="6" spans="1:17" x14ac:dyDescent="0.25">
      <c r="A6">
        <f t="shared" ref="A6:A36" si="0">B6*10000+F6</f>
        <v>492221981</v>
      </c>
      <c r="B6" s="52">
        <v>49222</v>
      </c>
      <c r="C6" s="37" t="s">
        <v>11</v>
      </c>
      <c r="D6" s="38">
        <v>128.4</v>
      </c>
      <c r="E6" s="38">
        <v>6.48</v>
      </c>
      <c r="F6" s="36">
        <v>1981</v>
      </c>
      <c r="G6" s="37" t="s">
        <v>3</v>
      </c>
      <c r="H6" s="37" t="s">
        <v>2</v>
      </c>
      <c r="I6" s="37" t="s">
        <v>2</v>
      </c>
      <c r="J6" s="37" t="s">
        <v>2</v>
      </c>
      <c r="K6" s="40"/>
      <c r="L6" s="40"/>
      <c r="M6" s="40"/>
      <c r="N6" s="36">
        <v>1</v>
      </c>
      <c r="P6" s="42">
        <f t="shared" ref="P6:P36" si="1">ROUND(E6/12*D6,3)</f>
        <v>69.335999999999999</v>
      </c>
      <c r="Q6" s="78">
        <f t="shared" ref="Q6:Q36" si="2">P6/D6</f>
        <v>0.53999999999999992</v>
      </c>
    </row>
    <row r="7" spans="1:17" x14ac:dyDescent="0.25">
      <c r="A7">
        <f t="shared" si="0"/>
        <v>492221982</v>
      </c>
      <c r="B7" s="52">
        <v>49222</v>
      </c>
      <c r="C7" s="37" t="s">
        <v>11</v>
      </c>
      <c r="D7" s="38">
        <v>128.4</v>
      </c>
      <c r="E7" s="38">
        <v>13.8</v>
      </c>
      <c r="F7" s="36">
        <v>1982</v>
      </c>
      <c r="G7" s="37" t="s">
        <v>3</v>
      </c>
      <c r="H7" s="37" t="s">
        <v>2</v>
      </c>
      <c r="I7" s="37" t="s">
        <v>2</v>
      </c>
      <c r="J7" s="37" t="s">
        <v>2</v>
      </c>
      <c r="K7" s="39"/>
      <c r="L7" s="39"/>
      <c r="M7" s="39"/>
      <c r="N7" s="36">
        <v>1</v>
      </c>
      <c r="P7" s="42">
        <f t="shared" si="1"/>
        <v>147.66</v>
      </c>
      <c r="Q7" s="78">
        <f t="shared" si="2"/>
        <v>1.1499999999999999</v>
      </c>
    </row>
    <row r="8" spans="1:17" x14ac:dyDescent="0.25">
      <c r="A8">
        <f t="shared" si="0"/>
        <v>492221983</v>
      </c>
      <c r="B8" s="52">
        <v>49222</v>
      </c>
      <c r="C8" s="37" t="s">
        <v>11</v>
      </c>
      <c r="D8" s="38">
        <v>128.4</v>
      </c>
      <c r="E8" s="38">
        <v>18.34</v>
      </c>
      <c r="F8" s="36">
        <v>1983</v>
      </c>
      <c r="G8" s="37" t="s">
        <v>3</v>
      </c>
      <c r="H8" s="37" t="s">
        <v>2</v>
      </c>
      <c r="I8" s="37" t="s">
        <v>2</v>
      </c>
      <c r="J8" s="37" t="s">
        <v>58</v>
      </c>
      <c r="K8" s="39"/>
      <c r="L8" s="39"/>
      <c r="M8" s="39"/>
      <c r="N8" s="36">
        <v>1</v>
      </c>
      <c r="P8" s="42">
        <f t="shared" si="1"/>
        <v>196.238</v>
      </c>
      <c r="Q8" s="78">
        <f t="shared" si="2"/>
        <v>1.5283333333333333</v>
      </c>
    </row>
    <row r="9" spans="1:17" x14ac:dyDescent="0.25">
      <c r="A9">
        <f t="shared" si="0"/>
        <v>492221984</v>
      </c>
      <c r="B9" s="52">
        <v>49222</v>
      </c>
      <c r="C9" s="37" t="s">
        <v>11</v>
      </c>
      <c r="D9" s="38">
        <v>128.4</v>
      </c>
      <c r="E9" s="38">
        <v>19.440000000000001</v>
      </c>
      <c r="F9" s="36">
        <v>1984</v>
      </c>
      <c r="G9" s="37" t="s">
        <v>3</v>
      </c>
      <c r="H9" s="37" t="s">
        <v>2</v>
      </c>
      <c r="I9" s="37" t="s">
        <v>2</v>
      </c>
      <c r="J9" s="37" t="s">
        <v>58</v>
      </c>
      <c r="K9" s="39"/>
      <c r="L9" s="39"/>
      <c r="M9" s="39"/>
      <c r="N9" s="36">
        <v>1</v>
      </c>
      <c r="P9" s="42">
        <f t="shared" si="1"/>
        <v>208.00800000000001</v>
      </c>
      <c r="Q9" s="78">
        <f t="shared" si="2"/>
        <v>1.62</v>
      </c>
    </row>
    <row r="10" spans="1:17" x14ac:dyDescent="0.25">
      <c r="A10">
        <f t="shared" si="0"/>
        <v>492221985</v>
      </c>
      <c r="B10" s="52">
        <v>49222</v>
      </c>
      <c r="C10" s="37" t="s">
        <v>11</v>
      </c>
      <c r="D10" s="38">
        <v>128.4</v>
      </c>
      <c r="E10" s="38">
        <v>21.57</v>
      </c>
      <c r="F10" s="36">
        <v>1985</v>
      </c>
      <c r="G10" s="37" t="s">
        <v>3</v>
      </c>
      <c r="H10" s="37" t="s">
        <v>2</v>
      </c>
      <c r="I10" s="37" t="s">
        <v>2</v>
      </c>
      <c r="J10" s="37" t="s">
        <v>58</v>
      </c>
      <c r="K10" s="39"/>
      <c r="L10" s="39"/>
      <c r="M10" s="39"/>
      <c r="N10" s="36">
        <v>1</v>
      </c>
      <c r="P10" s="42">
        <f t="shared" si="1"/>
        <v>230.79900000000001</v>
      </c>
      <c r="Q10" s="78">
        <f t="shared" si="2"/>
        <v>1.7974999999999999</v>
      </c>
    </row>
    <row r="11" spans="1:17" x14ac:dyDescent="0.25">
      <c r="A11">
        <f t="shared" si="0"/>
        <v>492221986</v>
      </c>
      <c r="B11" s="52">
        <v>49222</v>
      </c>
      <c r="C11" s="37" t="s">
        <v>11</v>
      </c>
      <c r="D11" s="38">
        <v>128.4</v>
      </c>
      <c r="E11" s="38">
        <v>14.51</v>
      </c>
      <c r="F11" s="36">
        <v>1986</v>
      </c>
      <c r="G11" s="37" t="s">
        <v>59</v>
      </c>
      <c r="H11" s="37" t="s">
        <v>2</v>
      </c>
      <c r="I11" s="37" t="s">
        <v>2</v>
      </c>
      <c r="J11" s="37" t="s">
        <v>58</v>
      </c>
      <c r="K11" s="39"/>
      <c r="L11" s="39"/>
      <c r="M11" s="39"/>
      <c r="N11" s="36">
        <v>1</v>
      </c>
      <c r="P11" s="42">
        <f t="shared" si="1"/>
        <v>155.25700000000001</v>
      </c>
      <c r="Q11" s="78">
        <f t="shared" si="2"/>
        <v>1.2091666666666667</v>
      </c>
    </row>
    <row r="12" spans="1:17" x14ac:dyDescent="0.25">
      <c r="A12">
        <f t="shared" si="0"/>
        <v>492221987</v>
      </c>
      <c r="B12" s="52">
        <v>49222</v>
      </c>
      <c r="C12" s="37" t="s">
        <v>11</v>
      </c>
      <c r="D12" s="38">
        <v>128.4</v>
      </c>
      <c r="E12" s="38">
        <v>19.46</v>
      </c>
      <c r="F12" s="36">
        <v>1987</v>
      </c>
      <c r="G12" s="37" t="s">
        <v>3</v>
      </c>
      <c r="H12" s="37" t="s">
        <v>2</v>
      </c>
      <c r="I12" s="37" t="s">
        <v>2</v>
      </c>
      <c r="J12" s="37" t="s">
        <v>58</v>
      </c>
      <c r="K12" s="39"/>
      <c r="L12" s="39"/>
      <c r="M12" s="39"/>
      <c r="N12" s="36">
        <v>1</v>
      </c>
      <c r="P12" s="42">
        <f t="shared" si="1"/>
        <v>208.22200000000001</v>
      </c>
      <c r="Q12" s="78">
        <f t="shared" si="2"/>
        <v>1.6216666666666666</v>
      </c>
    </row>
    <row r="13" spans="1:17" x14ac:dyDescent="0.25">
      <c r="A13">
        <f t="shared" si="0"/>
        <v>492221988</v>
      </c>
      <c r="B13" s="52">
        <v>49222</v>
      </c>
      <c r="C13" s="37" t="s">
        <v>11</v>
      </c>
      <c r="D13" s="38">
        <v>130.69999999999999</v>
      </c>
      <c r="E13" s="38">
        <v>24.58</v>
      </c>
      <c r="F13" s="36">
        <v>1988</v>
      </c>
      <c r="G13" s="37" t="s">
        <v>3</v>
      </c>
      <c r="H13" s="37" t="s">
        <v>2</v>
      </c>
      <c r="I13" s="37" t="s">
        <v>2</v>
      </c>
      <c r="J13" s="37" t="s">
        <v>58</v>
      </c>
      <c r="K13" s="39"/>
      <c r="L13" s="39"/>
      <c r="M13" s="39"/>
      <c r="N13" s="36">
        <v>1</v>
      </c>
      <c r="P13" s="42">
        <f t="shared" si="1"/>
        <v>267.71699999999998</v>
      </c>
      <c r="Q13" s="78">
        <f t="shared" si="2"/>
        <v>2.0483320581484317</v>
      </c>
    </row>
    <row r="14" spans="1:17" x14ac:dyDescent="0.25">
      <c r="A14">
        <f t="shared" si="0"/>
        <v>492221989</v>
      </c>
      <c r="B14" s="52">
        <v>49222</v>
      </c>
      <c r="C14" s="37" t="s">
        <v>11</v>
      </c>
      <c r="D14" s="38">
        <v>130.69999999999999</v>
      </c>
      <c r="E14" s="38">
        <v>17.829999999999998</v>
      </c>
      <c r="F14" s="36">
        <v>1989</v>
      </c>
      <c r="G14" s="37" t="s">
        <v>3</v>
      </c>
      <c r="H14" s="37" t="s">
        <v>2</v>
      </c>
      <c r="I14" s="37" t="s">
        <v>2</v>
      </c>
      <c r="J14" s="37" t="s">
        <v>58</v>
      </c>
      <c r="K14" s="39"/>
      <c r="L14" s="39"/>
      <c r="M14" s="39"/>
      <c r="N14" s="36">
        <v>1</v>
      </c>
      <c r="P14" s="42">
        <f t="shared" si="1"/>
        <v>194.19800000000001</v>
      </c>
      <c r="Q14" s="78">
        <f t="shared" si="2"/>
        <v>1.4858301453710789</v>
      </c>
    </row>
    <row r="15" spans="1:17" x14ac:dyDescent="0.25">
      <c r="A15">
        <f t="shared" si="0"/>
        <v>492221990</v>
      </c>
      <c r="B15" s="52">
        <v>49222</v>
      </c>
      <c r="C15" s="37" t="s">
        <v>11</v>
      </c>
      <c r="D15" s="38">
        <v>130.69999999999999</v>
      </c>
      <c r="E15" s="38">
        <v>25.48</v>
      </c>
      <c r="F15" s="36">
        <v>1990</v>
      </c>
      <c r="G15" s="37" t="s">
        <v>3</v>
      </c>
      <c r="H15" s="37" t="s">
        <v>2</v>
      </c>
      <c r="I15" s="37" t="s">
        <v>2</v>
      </c>
      <c r="J15" s="37" t="s">
        <v>58</v>
      </c>
      <c r="K15" s="39"/>
      <c r="L15" s="39"/>
      <c r="M15" s="39"/>
      <c r="N15" s="36">
        <v>1</v>
      </c>
      <c r="P15" s="42">
        <f t="shared" si="1"/>
        <v>277.52</v>
      </c>
      <c r="Q15" s="78">
        <f t="shared" si="2"/>
        <v>2.1233358837031369</v>
      </c>
    </row>
    <row r="16" spans="1:17" x14ac:dyDescent="0.25">
      <c r="A16">
        <f t="shared" si="0"/>
        <v>492221991</v>
      </c>
      <c r="B16" s="52">
        <v>49222</v>
      </c>
      <c r="C16" s="37" t="s">
        <v>11</v>
      </c>
      <c r="D16" s="38">
        <v>130.69999999999999</v>
      </c>
      <c r="E16" s="38">
        <v>11.83</v>
      </c>
      <c r="F16" s="36">
        <v>1991</v>
      </c>
      <c r="G16" s="37" t="s">
        <v>59</v>
      </c>
      <c r="H16" s="37" t="s">
        <v>2</v>
      </c>
      <c r="I16" s="37" t="s">
        <v>2</v>
      </c>
      <c r="J16" s="37" t="s">
        <v>58</v>
      </c>
      <c r="K16" s="39"/>
      <c r="L16" s="39"/>
      <c r="M16" s="39"/>
      <c r="N16" s="36">
        <v>1</v>
      </c>
      <c r="P16" s="42">
        <f t="shared" si="1"/>
        <v>128.84800000000001</v>
      </c>
      <c r="Q16" s="78">
        <f t="shared" si="2"/>
        <v>0.98583014537107905</v>
      </c>
    </row>
    <row r="17" spans="1:17" x14ac:dyDescent="0.25">
      <c r="A17">
        <f t="shared" si="0"/>
        <v>492221992</v>
      </c>
      <c r="B17" s="52">
        <v>49222</v>
      </c>
      <c r="C17" s="37" t="s">
        <v>11</v>
      </c>
      <c r="D17" s="38">
        <v>130.69999999999999</v>
      </c>
      <c r="E17" s="38">
        <v>10.92</v>
      </c>
      <c r="F17" s="36">
        <v>1992</v>
      </c>
      <c r="G17" s="37" t="s">
        <v>3</v>
      </c>
      <c r="H17" s="37" t="s">
        <v>2</v>
      </c>
      <c r="I17" s="37" t="s">
        <v>2</v>
      </c>
      <c r="J17" s="37" t="s">
        <v>58</v>
      </c>
      <c r="K17" s="39"/>
      <c r="L17" s="39"/>
      <c r="M17" s="39"/>
      <c r="N17" s="36">
        <v>1</v>
      </c>
      <c r="P17" s="42">
        <f t="shared" si="1"/>
        <v>118.937</v>
      </c>
      <c r="Q17" s="78">
        <f t="shared" si="2"/>
        <v>0.91</v>
      </c>
    </row>
    <row r="18" spans="1:17" x14ac:dyDescent="0.25">
      <c r="A18">
        <f t="shared" si="0"/>
        <v>492221993</v>
      </c>
      <c r="B18" s="52">
        <v>49222</v>
      </c>
      <c r="C18" s="37" t="s">
        <v>11</v>
      </c>
      <c r="D18" s="38">
        <v>130.69999999999999</v>
      </c>
      <c r="E18" s="38">
        <v>10.62</v>
      </c>
      <c r="F18" s="36">
        <v>1993</v>
      </c>
      <c r="G18" s="37" t="s">
        <v>3</v>
      </c>
      <c r="H18" s="37" t="s">
        <v>2</v>
      </c>
      <c r="I18" s="37" t="s">
        <v>2</v>
      </c>
      <c r="J18" s="37" t="s">
        <v>58</v>
      </c>
      <c r="K18" s="39"/>
      <c r="L18" s="39"/>
      <c r="M18" s="39"/>
      <c r="N18" s="36">
        <v>1</v>
      </c>
      <c r="P18" s="42">
        <f t="shared" si="1"/>
        <v>115.67</v>
      </c>
      <c r="Q18" s="78">
        <f t="shared" si="2"/>
        <v>0.88500382555470547</v>
      </c>
    </row>
    <row r="19" spans="1:17" x14ac:dyDescent="0.25">
      <c r="A19">
        <f t="shared" si="0"/>
        <v>492221994</v>
      </c>
      <c r="B19" s="52">
        <v>49222</v>
      </c>
      <c r="C19" s="37" t="s">
        <v>11</v>
      </c>
      <c r="D19" s="38">
        <v>130.69999999999999</v>
      </c>
      <c r="E19" s="38">
        <v>20.48</v>
      </c>
      <c r="F19" s="36">
        <v>1994</v>
      </c>
      <c r="G19" s="37" t="s">
        <v>3</v>
      </c>
      <c r="H19" s="37" t="s">
        <v>2</v>
      </c>
      <c r="I19" s="37" t="s">
        <v>2</v>
      </c>
      <c r="J19" s="37" t="s">
        <v>58</v>
      </c>
      <c r="K19" s="39"/>
      <c r="L19" s="39"/>
      <c r="M19" s="39"/>
      <c r="N19" s="36">
        <v>1</v>
      </c>
      <c r="P19" s="42">
        <f t="shared" si="1"/>
        <v>223.06100000000001</v>
      </c>
      <c r="Q19" s="78">
        <f t="shared" si="2"/>
        <v>1.7066641162968632</v>
      </c>
    </row>
    <row r="20" spans="1:17" x14ac:dyDescent="0.25">
      <c r="A20">
        <f t="shared" si="0"/>
        <v>492221995</v>
      </c>
      <c r="B20" s="52">
        <v>49222</v>
      </c>
      <c r="C20" s="37" t="s">
        <v>11</v>
      </c>
      <c r="D20" s="38">
        <v>130.69999999999999</v>
      </c>
      <c r="E20" s="38">
        <v>12.78</v>
      </c>
      <c r="F20" s="36">
        <v>1995</v>
      </c>
      <c r="G20" s="37" t="s">
        <v>59</v>
      </c>
      <c r="H20" s="37" t="s">
        <v>2</v>
      </c>
      <c r="I20" s="37" t="s">
        <v>2</v>
      </c>
      <c r="J20" s="37" t="s">
        <v>58</v>
      </c>
      <c r="K20" s="39"/>
      <c r="L20" s="39"/>
      <c r="M20" s="39"/>
      <c r="N20" s="36">
        <v>1</v>
      </c>
      <c r="P20" s="42">
        <f t="shared" si="1"/>
        <v>139.196</v>
      </c>
      <c r="Q20" s="78">
        <f t="shared" si="2"/>
        <v>1.0650038255547054</v>
      </c>
    </row>
    <row r="21" spans="1:17" x14ac:dyDescent="0.25">
      <c r="A21">
        <f t="shared" si="0"/>
        <v>492221996</v>
      </c>
      <c r="B21" s="52">
        <v>49222</v>
      </c>
      <c r="C21" s="37" t="s">
        <v>11</v>
      </c>
      <c r="D21" s="38">
        <v>130.69999999999999</v>
      </c>
      <c r="E21" s="38">
        <v>15.95</v>
      </c>
      <c r="F21" s="36">
        <v>1996</v>
      </c>
      <c r="G21" s="37" t="s">
        <v>3</v>
      </c>
      <c r="H21" s="37" t="s">
        <v>2</v>
      </c>
      <c r="I21" s="37" t="s">
        <v>2</v>
      </c>
      <c r="J21" s="37" t="s">
        <v>58</v>
      </c>
      <c r="K21" s="39"/>
      <c r="L21" s="39"/>
      <c r="M21" s="39"/>
      <c r="N21" s="36">
        <v>1</v>
      </c>
      <c r="P21" s="42">
        <f t="shared" si="1"/>
        <v>173.72200000000001</v>
      </c>
      <c r="Q21" s="78">
        <f t="shared" si="2"/>
        <v>1.329166029074216</v>
      </c>
    </row>
    <row r="22" spans="1:17" x14ac:dyDescent="0.25">
      <c r="A22">
        <f t="shared" si="0"/>
        <v>492221997</v>
      </c>
      <c r="B22" s="52">
        <v>49222</v>
      </c>
      <c r="C22" s="37" t="s">
        <v>11</v>
      </c>
      <c r="D22" s="38">
        <v>130.69999999999999</v>
      </c>
      <c r="E22" s="38">
        <v>15.33</v>
      </c>
      <c r="F22" s="36">
        <v>1997</v>
      </c>
      <c r="G22" s="37" t="s">
        <v>3</v>
      </c>
      <c r="H22" s="37" t="s">
        <v>2</v>
      </c>
      <c r="I22" s="37" t="s">
        <v>2</v>
      </c>
      <c r="J22" s="37" t="s">
        <v>58</v>
      </c>
      <c r="K22" s="39"/>
      <c r="L22" s="39"/>
      <c r="M22" s="39"/>
      <c r="N22" s="36">
        <v>1</v>
      </c>
      <c r="P22" s="42">
        <f t="shared" si="1"/>
        <v>166.96899999999999</v>
      </c>
      <c r="Q22" s="78">
        <f t="shared" si="2"/>
        <v>1.2774980872226473</v>
      </c>
    </row>
    <row r="23" spans="1:17" x14ac:dyDescent="0.25">
      <c r="A23">
        <f t="shared" si="0"/>
        <v>492221998</v>
      </c>
      <c r="B23" s="52">
        <v>49222</v>
      </c>
      <c r="C23" s="37" t="s">
        <v>11</v>
      </c>
      <c r="D23" s="38">
        <v>130.69999999999999</v>
      </c>
      <c r="E23" s="38">
        <v>24.18</v>
      </c>
      <c r="F23" s="36">
        <v>1998</v>
      </c>
      <c r="G23" s="37" t="s">
        <v>3</v>
      </c>
      <c r="H23" s="37" t="s">
        <v>2</v>
      </c>
      <c r="I23" s="37" t="s">
        <v>2</v>
      </c>
      <c r="J23" s="37" t="s">
        <v>58</v>
      </c>
      <c r="K23" s="39"/>
      <c r="L23" s="39"/>
      <c r="M23" s="39"/>
      <c r="N23" s="36">
        <v>1</v>
      </c>
      <c r="P23" s="42">
        <f t="shared" si="1"/>
        <v>263.36099999999999</v>
      </c>
      <c r="Q23" s="78">
        <f t="shared" si="2"/>
        <v>2.0150038255547056</v>
      </c>
    </row>
    <row r="24" spans="1:17" x14ac:dyDescent="0.25">
      <c r="A24">
        <f t="shared" si="0"/>
        <v>492221999</v>
      </c>
      <c r="B24" s="52">
        <v>49222</v>
      </c>
      <c r="C24" s="37" t="s">
        <v>11</v>
      </c>
      <c r="D24" s="38">
        <v>130.69999999999999</v>
      </c>
      <c r="E24" s="38">
        <v>10.35</v>
      </c>
      <c r="F24" s="36">
        <v>1999</v>
      </c>
      <c r="G24" s="37" t="s">
        <v>59</v>
      </c>
      <c r="H24" s="37" t="s">
        <v>2</v>
      </c>
      <c r="I24" s="37" t="s">
        <v>2</v>
      </c>
      <c r="J24" s="37" t="s">
        <v>58</v>
      </c>
      <c r="K24" s="39"/>
      <c r="L24" s="39"/>
      <c r="M24" s="39"/>
      <c r="N24" s="36">
        <v>1</v>
      </c>
      <c r="P24" s="42">
        <f t="shared" si="1"/>
        <v>112.729</v>
      </c>
      <c r="Q24" s="78">
        <f t="shared" si="2"/>
        <v>0.86250191277735277</v>
      </c>
    </row>
    <row r="25" spans="1:17" x14ac:dyDescent="0.25">
      <c r="A25">
        <f t="shared" si="0"/>
        <v>492222000</v>
      </c>
      <c r="B25" s="52">
        <v>49222</v>
      </c>
      <c r="C25" s="37" t="s">
        <v>11</v>
      </c>
      <c r="D25" s="38">
        <v>130.69999999999999</v>
      </c>
      <c r="E25" s="38">
        <v>24.18</v>
      </c>
      <c r="F25" s="36">
        <v>2000</v>
      </c>
      <c r="G25" s="37" t="s">
        <v>3</v>
      </c>
      <c r="H25" s="37" t="s">
        <v>2</v>
      </c>
      <c r="I25" s="37" t="s">
        <v>2</v>
      </c>
      <c r="J25" s="37" t="s">
        <v>58</v>
      </c>
      <c r="K25" s="39"/>
      <c r="L25" s="39"/>
      <c r="M25" s="39"/>
      <c r="N25" s="36">
        <v>1</v>
      </c>
      <c r="P25" s="42">
        <f t="shared" si="1"/>
        <v>263.36099999999999</v>
      </c>
      <c r="Q25" s="78">
        <f t="shared" si="2"/>
        <v>2.0150038255547056</v>
      </c>
    </row>
    <row r="26" spans="1:17" x14ac:dyDescent="0.25">
      <c r="A26">
        <f t="shared" si="0"/>
        <v>492222001</v>
      </c>
      <c r="B26" s="52">
        <v>49222</v>
      </c>
      <c r="C26" s="37" t="s">
        <v>11</v>
      </c>
      <c r="D26" s="38">
        <v>130.69999999999999</v>
      </c>
      <c r="E26" s="38">
        <v>22.25</v>
      </c>
      <c r="F26" s="36">
        <v>2001</v>
      </c>
      <c r="G26" s="37" t="s">
        <v>3</v>
      </c>
      <c r="H26" s="37" t="s">
        <v>2</v>
      </c>
      <c r="I26" s="37" t="s">
        <v>2</v>
      </c>
      <c r="J26" s="37" t="s">
        <v>58</v>
      </c>
      <c r="K26" s="39"/>
      <c r="L26" s="39"/>
      <c r="M26" s="39"/>
      <c r="N26" s="36">
        <v>1</v>
      </c>
      <c r="P26" s="42">
        <f t="shared" si="1"/>
        <v>242.34</v>
      </c>
      <c r="Q26" s="78">
        <f t="shared" si="2"/>
        <v>1.8541698546289214</v>
      </c>
    </row>
    <row r="27" spans="1:17" x14ac:dyDescent="0.25">
      <c r="A27">
        <f t="shared" si="0"/>
        <v>492222002</v>
      </c>
      <c r="B27" s="52">
        <v>49222</v>
      </c>
      <c r="C27" s="37" t="s">
        <v>11</v>
      </c>
      <c r="D27" s="38">
        <v>130.69999999999999</v>
      </c>
      <c r="E27" s="38">
        <v>24.55</v>
      </c>
      <c r="F27" s="36">
        <v>2002</v>
      </c>
      <c r="G27" s="37" t="s">
        <v>3</v>
      </c>
      <c r="H27" s="37" t="s">
        <v>2</v>
      </c>
      <c r="I27" s="37" t="s">
        <v>2</v>
      </c>
      <c r="J27" s="37" t="s">
        <v>58</v>
      </c>
      <c r="K27" s="39"/>
      <c r="L27" s="39"/>
      <c r="M27" s="39"/>
      <c r="N27" s="36">
        <v>1</v>
      </c>
      <c r="P27" s="42">
        <f t="shared" si="1"/>
        <v>267.39</v>
      </c>
      <c r="Q27" s="78">
        <f t="shared" si="2"/>
        <v>2.0458301453710788</v>
      </c>
    </row>
    <row r="28" spans="1:17" x14ac:dyDescent="0.25">
      <c r="A28">
        <f t="shared" si="0"/>
        <v>492222003</v>
      </c>
      <c r="B28" s="52">
        <v>49222</v>
      </c>
      <c r="C28" s="37" t="s">
        <v>11</v>
      </c>
      <c r="D28" s="38">
        <v>130.69999999999999</v>
      </c>
      <c r="E28" s="38">
        <v>19.579999999999998</v>
      </c>
      <c r="F28" s="36">
        <v>2003</v>
      </c>
      <c r="G28" s="37" t="s">
        <v>3</v>
      </c>
      <c r="H28" s="37" t="s">
        <v>2</v>
      </c>
      <c r="I28" s="37" t="s">
        <v>2</v>
      </c>
      <c r="J28" s="37" t="s">
        <v>58</v>
      </c>
      <c r="K28" s="39"/>
      <c r="L28" s="39"/>
      <c r="M28" s="39"/>
      <c r="N28" s="36">
        <v>1</v>
      </c>
      <c r="P28" s="42">
        <f t="shared" si="1"/>
        <v>213.25899999999999</v>
      </c>
      <c r="Q28" s="78">
        <f t="shared" si="2"/>
        <v>1.6316679418515685</v>
      </c>
    </row>
    <row r="29" spans="1:17" x14ac:dyDescent="0.25">
      <c r="A29">
        <f t="shared" si="0"/>
        <v>492222004</v>
      </c>
      <c r="B29" s="52">
        <v>49222</v>
      </c>
      <c r="C29" s="37" t="s">
        <v>11</v>
      </c>
      <c r="D29" s="38">
        <v>130.69999999999999</v>
      </c>
      <c r="E29" s="38">
        <v>14.35</v>
      </c>
      <c r="F29" s="36">
        <v>2004</v>
      </c>
      <c r="G29" s="37" t="s">
        <v>4</v>
      </c>
      <c r="H29" s="37" t="s">
        <v>2</v>
      </c>
      <c r="I29" s="37" t="s">
        <v>2</v>
      </c>
      <c r="J29" s="37" t="s">
        <v>2</v>
      </c>
      <c r="K29" s="39"/>
      <c r="L29" s="39"/>
      <c r="M29" s="39"/>
      <c r="N29" s="36">
        <v>1</v>
      </c>
      <c r="P29" s="42">
        <f t="shared" si="1"/>
        <v>156.29499999999999</v>
      </c>
      <c r="Q29" s="78">
        <f t="shared" si="2"/>
        <v>1.1958301453710789</v>
      </c>
    </row>
    <row r="30" spans="1:17" x14ac:dyDescent="0.25">
      <c r="A30">
        <f t="shared" si="0"/>
        <v>492222005</v>
      </c>
      <c r="B30" s="52">
        <v>49222</v>
      </c>
      <c r="C30" s="37" t="s">
        <v>11</v>
      </c>
      <c r="D30" s="38">
        <v>130.69999999999999</v>
      </c>
      <c r="E30" s="38">
        <v>19.73</v>
      </c>
      <c r="F30" s="36">
        <v>2005</v>
      </c>
      <c r="G30" s="37" t="s">
        <v>3</v>
      </c>
      <c r="H30" s="37" t="s">
        <v>2</v>
      </c>
      <c r="I30" s="37" t="s">
        <v>2</v>
      </c>
      <c r="J30" s="37" t="s">
        <v>2</v>
      </c>
      <c r="K30" s="39"/>
      <c r="L30" s="39"/>
      <c r="M30" s="39"/>
      <c r="N30" s="36">
        <v>1</v>
      </c>
      <c r="P30" s="42">
        <f t="shared" si="1"/>
        <v>214.893</v>
      </c>
      <c r="Q30" s="78">
        <f t="shared" si="2"/>
        <v>1.6441698546289214</v>
      </c>
    </row>
    <row r="31" spans="1:17" x14ac:dyDescent="0.25">
      <c r="A31">
        <f t="shared" si="0"/>
        <v>492222006</v>
      </c>
      <c r="B31" s="52">
        <v>49222</v>
      </c>
      <c r="C31" s="37" t="s">
        <v>11</v>
      </c>
      <c r="D31" s="38">
        <v>130.69999999999999</v>
      </c>
      <c r="E31" s="38">
        <v>18.71</v>
      </c>
      <c r="F31" s="36">
        <v>2006</v>
      </c>
      <c r="G31" s="37" t="s">
        <v>3</v>
      </c>
      <c r="H31" s="37" t="s">
        <v>2</v>
      </c>
      <c r="I31" s="37" t="s">
        <v>2</v>
      </c>
      <c r="J31" s="37" t="s">
        <v>38</v>
      </c>
      <c r="K31" s="39"/>
      <c r="L31" s="39"/>
      <c r="M31" s="41">
        <v>0</v>
      </c>
      <c r="N31" s="36">
        <v>1</v>
      </c>
      <c r="P31" s="42">
        <f t="shared" si="1"/>
        <v>203.78299999999999</v>
      </c>
      <c r="Q31" s="78">
        <f t="shared" si="2"/>
        <v>1.5591660290742158</v>
      </c>
    </row>
    <row r="32" spans="1:17" x14ac:dyDescent="0.25">
      <c r="A32">
        <f t="shared" si="0"/>
        <v>492222007</v>
      </c>
      <c r="B32" s="52">
        <v>49222</v>
      </c>
      <c r="C32" s="37" t="s">
        <v>11</v>
      </c>
      <c r="D32" s="38">
        <v>130.69999999999999</v>
      </c>
      <c r="E32" s="38">
        <v>11.85</v>
      </c>
      <c r="F32" s="36">
        <v>2007</v>
      </c>
      <c r="G32" s="37" t="s">
        <v>3</v>
      </c>
      <c r="H32" s="37" t="s">
        <v>2</v>
      </c>
      <c r="I32" s="37" t="s">
        <v>2</v>
      </c>
      <c r="J32" s="37" t="s">
        <v>38</v>
      </c>
      <c r="K32" s="41">
        <v>29.8</v>
      </c>
      <c r="L32" s="41">
        <v>-20.5</v>
      </c>
      <c r="M32" s="41">
        <v>0</v>
      </c>
      <c r="N32" s="36">
        <v>1</v>
      </c>
      <c r="P32" s="42">
        <f t="shared" si="1"/>
        <v>129.066</v>
      </c>
      <c r="Q32" s="78">
        <f t="shared" si="2"/>
        <v>0.98749808722264742</v>
      </c>
    </row>
    <row r="33" spans="1:17" x14ac:dyDescent="0.25">
      <c r="A33">
        <f t="shared" si="0"/>
        <v>492222008</v>
      </c>
      <c r="B33" s="52">
        <v>49222</v>
      </c>
      <c r="C33" s="37" t="s">
        <v>11</v>
      </c>
      <c r="D33" s="38">
        <v>130.69999999999999</v>
      </c>
      <c r="E33" s="38">
        <v>19.239999999999998</v>
      </c>
      <c r="F33" s="36">
        <v>2008</v>
      </c>
      <c r="G33" s="37" t="s">
        <v>3</v>
      </c>
      <c r="H33" s="37" t="s">
        <v>2</v>
      </c>
      <c r="I33" s="37" t="s">
        <v>2</v>
      </c>
      <c r="J33" s="37" t="s">
        <v>38</v>
      </c>
      <c r="K33" s="41">
        <v>44.5</v>
      </c>
      <c r="L33" s="41">
        <v>25.26</v>
      </c>
      <c r="M33" s="38">
        <v>0</v>
      </c>
      <c r="N33" s="36">
        <v>1</v>
      </c>
      <c r="P33" s="42">
        <f t="shared" si="1"/>
        <v>209.55600000000001</v>
      </c>
      <c r="Q33" s="78">
        <f t="shared" si="2"/>
        <v>1.6033358837031373</v>
      </c>
    </row>
    <row r="34" spans="1:17" x14ac:dyDescent="0.25">
      <c r="A34">
        <f t="shared" si="0"/>
        <v>492222009</v>
      </c>
      <c r="B34" s="52">
        <v>49222</v>
      </c>
      <c r="C34" s="37" t="s">
        <v>11</v>
      </c>
      <c r="D34" s="38">
        <v>130.69999999999999</v>
      </c>
      <c r="E34" s="38">
        <v>15.32</v>
      </c>
      <c r="F34" s="36">
        <v>2009</v>
      </c>
      <c r="G34" s="37" t="s">
        <v>3</v>
      </c>
      <c r="H34" s="37" t="s">
        <v>2</v>
      </c>
      <c r="I34" s="37" t="s">
        <v>2</v>
      </c>
      <c r="J34" s="37" t="s">
        <v>38</v>
      </c>
      <c r="K34" s="38">
        <v>25.26</v>
      </c>
      <c r="L34" s="38">
        <v>9.94</v>
      </c>
      <c r="M34" s="38">
        <v>0</v>
      </c>
      <c r="N34" s="36">
        <v>1</v>
      </c>
      <c r="P34" s="42">
        <f t="shared" si="1"/>
        <v>166.86</v>
      </c>
      <c r="Q34" s="78">
        <f t="shared" si="2"/>
        <v>1.2766641162968633</v>
      </c>
    </row>
    <row r="35" spans="1:17" x14ac:dyDescent="0.25">
      <c r="A35">
        <f t="shared" si="0"/>
        <v>492222010</v>
      </c>
      <c r="B35" s="52">
        <v>49222</v>
      </c>
      <c r="C35" s="37" t="s">
        <v>11</v>
      </c>
      <c r="D35" s="38">
        <v>130.69999999999999</v>
      </c>
      <c r="E35" s="38">
        <v>18.27</v>
      </c>
      <c r="F35" s="36">
        <v>2010</v>
      </c>
      <c r="G35" s="37" t="s">
        <v>2</v>
      </c>
      <c r="H35" s="37" t="s">
        <v>2</v>
      </c>
      <c r="I35" s="37" t="s">
        <v>2</v>
      </c>
      <c r="J35" s="37" t="s">
        <v>38</v>
      </c>
      <c r="K35" s="38">
        <v>9.94</v>
      </c>
      <c r="L35" s="38">
        <v>-8.33</v>
      </c>
      <c r="M35" s="38">
        <v>0</v>
      </c>
      <c r="N35" s="36">
        <v>1</v>
      </c>
      <c r="P35" s="42">
        <f t="shared" si="1"/>
        <v>198.99100000000001</v>
      </c>
      <c r="Q35" s="78">
        <f t="shared" si="2"/>
        <v>1.5225019127773529</v>
      </c>
    </row>
    <row r="36" spans="1:17" x14ac:dyDescent="0.25">
      <c r="A36">
        <f t="shared" si="0"/>
        <v>492222011</v>
      </c>
      <c r="B36" s="52">
        <v>49222</v>
      </c>
      <c r="C36" s="37" t="s">
        <v>11</v>
      </c>
      <c r="D36" s="38">
        <v>130.69999999999999</v>
      </c>
      <c r="E36" s="38">
        <v>0</v>
      </c>
      <c r="F36" s="36">
        <v>2011</v>
      </c>
      <c r="G36" s="37" t="s">
        <v>2</v>
      </c>
      <c r="H36" s="37" t="s">
        <v>2</v>
      </c>
      <c r="I36" s="37" t="s">
        <v>2</v>
      </c>
      <c r="J36" s="37" t="s">
        <v>38</v>
      </c>
      <c r="K36" s="38">
        <v>-8.33</v>
      </c>
      <c r="L36" s="38">
        <v>0</v>
      </c>
      <c r="M36" s="38">
        <v>0</v>
      </c>
      <c r="N36" s="36">
        <v>1</v>
      </c>
      <c r="P36" s="42">
        <f t="shared" si="1"/>
        <v>0</v>
      </c>
      <c r="Q36" s="78">
        <f t="shared" si="2"/>
        <v>0</v>
      </c>
    </row>
    <row r="37" spans="1:17" x14ac:dyDescent="0.25">
      <c r="B37" s="53"/>
      <c r="C37" s="37"/>
      <c r="D37" s="38"/>
      <c r="E37" s="38"/>
      <c r="F37" s="36"/>
      <c r="G37" s="37"/>
      <c r="H37" s="37"/>
      <c r="I37" s="37"/>
      <c r="J37" s="37"/>
      <c r="K37" s="38"/>
      <c r="L37" s="38"/>
      <c r="M37" s="38"/>
      <c r="N37" s="36"/>
    </row>
    <row r="38" spans="1:17" x14ac:dyDescent="0.25">
      <c r="A38">
        <f>B38*10000+F38</f>
        <v>492231980</v>
      </c>
      <c r="B38" s="55">
        <v>49223</v>
      </c>
      <c r="C38" s="37" t="s">
        <v>12</v>
      </c>
      <c r="D38" s="38">
        <v>131.6</v>
      </c>
      <c r="E38" s="38">
        <v>22</v>
      </c>
      <c r="F38" s="36">
        <v>1980</v>
      </c>
      <c r="G38" s="37" t="s">
        <v>8</v>
      </c>
      <c r="H38" s="37" t="s">
        <v>2</v>
      </c>
      <c r="I38" s="37" t="s">
        <v>2</v>
      </c>
      <c r="J38" s="37" t="s">
        <v>2</v>
      </c>
      <c r="K38" s="40"/>
      <c r="L38" s="40"/>
      <c r="M38" s="40"/>
      <c r="N38" s="36">
        <v>1</v>
      </c>
      <c r="P38" s="42">
        <f t="shared" ref="P38:P69" si="3">ROUND(E38/12*D38,3)</f>
        <v>241.267</v>
      </c>
      <c r="Q38" s="78">
        <f>P38/D38</f>
        <v>1.8333358662613983</v>
      </c>
    </row>
    <row r="39" spans="1:17" x14ac:dyDescent="0.25">
      <c r="A39">
        <f t="shared" ref="A39:A69" si="4">B39*10000+F39</f>
        <v>492231981</v>
      </c>
      <c r="B39" s="55">
        <v>49223</v>
      </c>
      <c r="C39" s="37" t="s">
        <v>12</v>
      </c>
      <c r="D39" s="38">
        <v>131.6</v>
      </c>
      <c r="E39" s="38">
        <v>7.12</v>
      </c>
      <c r="F39" s="36">
        <v>1981</v>
      </c>
      <c r="G39" s="37" t="s">
        <v>8</v>
      </c>
      <c r="H39" s="37" t="s">
        <v>2</v>
      </c>
      <c r="I39" s="37" t="s">
        <v>2</v>
      </c>
      <c r="J39" s="37" t="s">
        <v>2</v>
      </c>
      <c r="K39" s="40"/>
      <c r="L39" s="40"/>
      <c r="M39" s="40"/>
      <c r="N39" s="36">
        <v>1</v>
      </c>
      <c r="P39" s="42">
        <f t="shared" si="3"/>
        <v>78.082999999999998</v>
      </c>
      <c r="Q39" s="78">
        <f t="shared" ref="Q39:Q69" si="5">P39/D39</f>
        <v>0.59333586626139823</v>
      </c>
    </row>
    <row r="40" spans="1:17" x14ac:dyDescent="0.25">
      <c r="A40">
        <f t="shared" si="4"/>
        <v>492231982</v>
      </c>
      <c r="B40" s="55">
        <v>49223</v>
      </c>
      <c r="C40" s="37" t="s">
        <v>12</v>
      </c>
      <c r="D40" s="38">
        <v>131.6</v>
      </c>
      <c r="E40" s="38">
        <v>8.24</v>
      </c>
      <c r="F40" s="36">
        <v>1982</v>
      </c>
      <c r="G40" s="37" t="s">
        <v>8</v>
      </c>
      <c r="H40" s="37" t="s">
        <v>2</v>
      </c>
      <c r="I40" s="37" t="s">
        <v>2</v>
      </c>
      <c r="J40" s="37" t="s">
        <v>2</v>
      </c>
      <c r="K40" s="39"/>
      <c r="L40" s="39"/>
      <c r="M40" s="39"/>
      <c r="N40" s="36">
        <v>1</v>
      </c>
      <c r="P40" s="42">
        <f>ROUND(E40/12*D40,3)</f>
        <v>90.364999999999995</v>
      </c>
      <c r="Q40" s="78">
        <f t="shared" si="5"/>
        <v>0.6866641337386018</v>
      </c>
    </row>
    <row r="41" spans="1:17" x14ac:dyDescent="0.25">
      <c r="A41">
        <f t="shared" si="4"/>
        <v>492231983</v>
      </c>
      <c r="B41" s="55">
        <v>49223</v>
      </c>
      <c r="C41" s="37" t="s">
        <v>12</v>
      </c>
      <c r="D41" s="38">
        <v>131.6</v>
      </c>
      <c r="E41" s="38">
        <v>13.31</v>
      </c>
      <c r="F41" s="36">
        <v>1983</v>
      </c>
      <c r="G41" s="37" t="s">
        <v>8</v>
      </c>
      <c r="H41" s="37" t="s">
        <v>2</v>
      </c>
      <c r="I41" s="37" t="s">
        <v>2</v>
      </c>
      <c r="J41" s="37" t="s">
        <v>58</v>
      </c>
      <c r="K41" s="39"/>
      <c r="L41" s="39"/>
      <c r="M41" s="39"/>
      <c r="N41" s="36">
        <v>1</v>
      </c>
      <c r="P41" s="42">
        <f t="shared" si="3"/>
        <v>145.96600000000001</v>
      </c>
      <c r="Q41" s="78">
        <f>P41/D41</f>
        <v>1.109164133738602</v>
      </c>
    </row>
    <row r="42" spans="1:17" x14ac:dyDescent="0.25">
      <c r="A42">
        <f t="shared" si="4"/>
        <v>492231984</v>
      </c>
      <c r="B42" s="55">
        <v>49223</v>
      </c>
      <c r="C42" s="37" t="s">
        <v>12</v>
      </c>
      <c r="D42" s="38">
        <v>131.6</v>
      </c>
      <c r="E42" s="38">
        <v>13.16</v>
      </c>
      <c r="F42" s="36">
        <v>1984</v>
      </c>
      <c r="G42" s="37" t="s">
        <v>8</v>
      </c>
      <c r="H42" s="37" t="s">
        <v>2</v>
      </c>
      <c r="I42" s="37" t="s">
        <v>2</v>
      </c>
      <c r="J42" s="37" t="s">
        <v>58</v>
      </c>
      <c r="K42" s="39"/>
      <c r="L42" s="39"/>
      <c r="M42" s="39"/>
      <c r="N42" s="36">
        <v>1</v>
      </c>
      <c r="P42" s="42">
        <f t="shared" si="3"/>
        <v>144.321</v>
      </c>
      <c r="Q42" s="78">
        <f t="shared" si="5"/>
        <v>1.0966641337386018</v>
      </c>
    </row>
    <row r="43" spans="1:17" x14ac:dyDescent="0.25">
      <c r="A43">
        <f t="shared" si="4"/>
        <v>492231985</v>
      </c>
      <c r="B43" s="55">
        <v>49223</v>
      </c>
      <c r="C43" s="37" t="s">
        <v>12</v>
      </c>
      <c r="D43" s="38">
        <v>131.6</v>
      </c>
      <c r="E43" s="38">
        <v>13.82</v>
      </c>
      <c r="F43" s="36">
        <v>1985</v>
      </c>
      <c r="G43" s="37" t="s">
        <v>8</v>
      </c>
      <c r="H43" s="37" t="s">
        <v>2</v>
      </c>
      <c r="I43" s="37" t="s">
        <v>2</v>
      </c>
      <c r="J43" s="37" t="s">
        <v>58</v>
      </c>
      <c r="K43" s="39"/>
      <c r="L43" s="39"/>
      <c r="M43" s="39"/>
      <c r="N43" s="36">
        <v>1</v>
      </c>
      <c r="P43" s="42">
        <f t="shared" si="3"/>
        <v>151.559</v>
      </c>
      <c r="Q43" s="78">
        <f t="shared" si="5"/>
        <v>1.1516641337386018</v>
      </c>
    </row>
    <row r="44" spans="1:17" x14ac:dyDescent="0.25">
      <c r="A44">
        <f t="shared" si="4"/>
        <v>492231986</v>
      </c>
      <c r="B44" s="55">
        <v>49223</v>
      </c>
      <c r="C44" s="37" t="s">
        <v>12</v>
      </c>
      <c r="D44" s="38">
        <v>131.6</v>
      </c>
      <c r="E44" s="38">
        <v>16.71</v>
      </c>
      <c r="F44" s="36">
        <v>1986</v>
      </c>
      <c r="G44" s="37" t="s">
        <v>59</v>
      </c>
      <c r="H44" s="37" t="s">
        <v>2</v>
      </c>
      <c r="I44" s="37" t="s">
        <v>2</v>
      </c>
      <c r="J44" s="37" t="s">
        <v>58</v>
      </c>
      <c r="K44" s="39"/>
      <c r="L44" s="39"/>
      <c r="M44" s="39"/>
      <c r="N44" s="36">
        <v>1</v>
      </c>
      <c r="P44" s="42">
        <f t="shared" si="3"/>
        <v>183.25299999999999</v>
      </c>
      <c r="Q44" s="78">
        <f t="shared" si="5"/>
        <v>1.3924999999999998</v>
      </c>
    </row>
    <row r="45" spans="1:17" x14ac:dyDescent="0.25">
      <c r="A45">
        <f t="shared" si="4"/>
        <v>492231987</v>
      </c>
      <c r="B45" s="55">
        <v>49223</v>
      </c>
      <c r="C45" s="37" t="s">
        <v>12</v>
      </c>
      <c r="D45" s="38">
        <v>131.6</v>
      </c>
      <c r="E45" s="38">
        <v>17.43</v>
      </c>
      <c r="F45" s="36">
        <v>1987</v>
      </c>
      <c r="G45" s="37" t="s">
        <v>3</v>
      </c>
      <c r="H45" s="37" t="s">
        <v>2</v>
      </c>
      <c r="I45" s="37" t="s">
        <v>2</v>
      </c>
      <c r="J45" s="37" t="s">
        <v>58</v>
      </c>
      <c r="K45" s="39"/>
      <c r="L45" s="39"/>
      <c r="M45" s="39"/>
      <c r="N45" s="36">
        <v>1</v>
      </c>
      <c r="P45" s="42">
        <f t="shared" si="3"/>
        <v>191.149</v>
      </c>
      <c r="Q45" s="78">
        <f t="shared" si="5"/>
        <v>1.4525000000000001</v>
      </c>
    </row>
    <row r="46" spans="1:17" x14ac:dyDescent="0.25">
      <c r="A46">
        <f t="shared" si="4"/>
        <v>492231988</v>
      </c>
      <c r="B46" s="55">
        <v>49223</v>
      </c>
      <c r="C46" s="37" t="s">
        <v>12</v>
      </c>
      <c r="D46" s="38">
        <v>133.80000000000001</v>
      </c>
      <c r="E46" s="38">
        <v>18.63</v>
      </c>
      <c r="F46" s="36">
        <v>1988</v>
      </c>
      <c r="G46" s="37" t="s">
        <v>3</v>
      </c>
      <c r="H46" s="37" t="s">
        <v>2</v>
      </c>
      <c r="I46" s="37" t="s">
        <v>2</v>
      </c>
      <c r="J46" s="37" t="s">
        <v>58</v>
      </c>
      <c r="K46" s="39"/>
      <c r="L46" s="39"/>
      <c r="M46" s="39"/>
      <c r="N46" s="36">
        <v>1</v>
      </c>
      <c r="P46" s="42">
        <f t="shared" si="3"/>
        <v>207.72499999999999</v>
      </c>
      <c r="Q46" s="78">
        <f t="shared" si="5"/>
        <v>1.552503736920777</v>
      </c>
    </row>
    <row r="47" spans="1:17" x14ac:dyDescent="0.25">
      <c r="A47">
        <f t="shared" si="4"/>
        <v>492231989</v>
      </c>
      <c r="B47" s="55">
        <v>49223</v>
      </c>
      <c r="C47" s="37" t="s">
        <v>12</v>
      </c>
      <c r="D47" s="38">
        <v>133.80000000000001</v>
      </c>
      <c r="E47" s="38">
        <v>16.04</v>
      </c>
      <c r="F47" s="36">
        <v>1989</v>
      </c>
      <c r="G47" s="37" t="s">
        <v>3</v>
      </c>
      <c r="H47" s="37" t="s">
        <v>2</v>
      </c>
      <c r="I47" s="37" t="s">
        <v>2</v>
      </c>
      <c r="J47" s="37" t="s">
        <v>58</v>
      </c>
      <c r="K47" s="39"/>
      <c r="L47" s="39"/>
      <c r="M47" s="39"/>
      <c r="N47" s="36">
        <v>1</v>
      </c>
      <c r="P47" s="42">
        <f t="shared" si="3"/>
        <v>178.846</v>
      </c>
      <c r="Q47" s="78">
        <f t="shared" si="5"/>
        <v>1.3366666666666667</v>
      </c>
    </row>
    <row r="48" spans="1:17" x14ac:dyDescent="0.25">
      <c r="A48">
        <f t="shared" si="4"/>
        <v>492231990</v>
      </c>
      <c r="B48" s="55">
        <v>49223</v>
      </c>
      <c r="C48" s="37" t="s">
        <v>12</v>
      </c>
      <c r="D48" s="38">
        <v>133.80000000000001</v>
      </c>
      <c r="E48" s="38">
        <v>19.649999999999999</v>
      </c>
      <c r="F48" s="36">
        <v>1990</v>
      </c>
      <c r="G48" s="37" t="s">
        <v>3</v>
      </c>
      <c r="H48" s="37" t="s">
        <v>2</v>
      </c>
      <c r="I48" s="37" t="s">
        <v>2</v>
      </c>
      <c r="J48" s="37" t="s">
        <v>58</v>
      </c>
      <c r="K48" s="39"/>
      <c r="L48" s="39"/>
      <c r="M48" s="39"/>
      <c r="N48" s="36">
        <v>1</v>
      </c>
      <c r="P48" s="42">
        <f t="shared" si="3"/>
        <v>219.09800000000001</v>
      </c>
      <c r="Q48" s="78">
        <f t="shared" si="5"/>
        <v>1.6375037369207772</v>
      </c>
    </row>
    <row r="49" spans="1:17" x14ac:dyDescent="0.25">
      <c r="A49">
        <f t="shared" si="4"/>
        <v>492231991</v>
      </c>
      <c r="B49" s="55">
        <v>49223</v>
      </c>
      <c r="C49" s="37" t="s">
        <v>12</v>
      </c>
      <c r="D49" s="38">
        <v>133.80000000000001</v>
      </c>
      <c r="E49" s="38">
        <v>11.14</v>
      </c>
      <c r="F49" s="36">
        <v>1991</v>
      </c>
      <c r="G49" s="37" t="s">
        <v>59</v>
      </c>
      <c r="H49" s="37" t="s">
        <v>2</v>
      </c>
      <c r="I49" s="37" t="s">
        <v>2</v>
      </c>
      <c r="J49" s="37" t="s">
        <v>58</v>
      </c>
      <c r="K49" s="39"/>
      <c r="L49" s="39"/>
      <c r="M49" s="39"/>
      <c r="N49" s="36">
        <v>1</v>
      </c>
      <c r="P49" s="42">
        <f t="shared" si="3"/>
        <v>124.211</v>
      </c>
      <c r="Q49" s="78">
        <f t="shared" si="5"/>
        <v>0.92833333333333323</v>
      </c>
    </row>
    <row r="50" spans="1:17" x14ac:dyDescent="0.25">
      <c r="A50">
        <f t="shared" si="4"/>
        <v>492231992</v>
      </c>
      <c r="B50" s="55">
        <v>49223</v>
      </c>
      <c r="C50" s="37" t="s">
        <v>12</v>
      </c>
      <c r="D50" s="38">
        <v>133.80000000000001</v>
      </c>
      <c r="E50" s="38">
        <v>13.38</v>
      </c>
      <c r="F50" s="36">
        <v>1992</v>
      </c>
      <c r="G50" s="37" t="s">
        <v>3</v>
      </c>
      <c r="H50" s="37" t="s">
        <v>2</v>
      </c>
      <c r="I50" s="37" t="s">
        <v>2</v>
      </c>
      <c r="J50" s="37" t="s">
        <v>58</v>
      </c>
      <c r="K50" s="39"/>
      <c r="L50" s="39"/>
      <c r="M50" s="39"/>
      <c r="N50" s="36">
        <v>1</v>
      </c>
      <c r="P50" s="42">
        <f t="shared" si="3"/>
        <v>149.18700000000001</v>
      </c>
      <c r="Q50" s="78">
        <f t="shared" si="5"/>
        <v>1.115</v>
      </c>
    </row>
    <row r="51" spans="1:17" x14ac:dyDescent="0.25">
      <c r="A51">
        <f t="shared" si="4"/>
        <v>492231993</v>
      </c>
      <c r="B51" s="55">
        <v>49223</v>
      </c>
      <c r="C51" s="37" t="s">
        <v>12</v>
      </c>
      <c r="D51" s="38">
        <v>133.80000000000001</v>
      </c>
      <c r="E51" s="38">
        <v>11.27</v>
      </c>
      <c r="F51" s="36">
        <v>1993</v>
      </c>
      <c r="G51" s="37" t="s">
        <v>3</v>
      </c>
      <c r="H51" s="37" t="s">
        <v>2</v>
      </c>
      <c r="I51" s="37" t="s">
        <v>2</v>
      </c>
      <c r="J51" s="37" t="s">
        <v>58</v>
      </c>
      <c r="K51" s="39"/>
      <c r="L51" s="39"/>
      <c r="M51" s="39"/>
      <c r="N51" s="36">
        <v>1</v>
      </c>
      <c r="P51" s="42">
        <f t="shared" si="3"/>
        <v>125.661</v>
      </c>
      <c r="Q51" s="78">
        <f t="shared" si="5"/>
        <v>0.93917040358744386</v>
      </c>
    </row>
    <row r="52" spans="1:17" x14ac:dyDescent="0.25">
      <c r="A52">
        <f t="shared" si="4"/>
        <v>492231994</v>
      </c>
      <c r="B52" s="55">
        <v>49223</v>
      </c>
      <c r="C52" s="37" t="s">
        <v>12</v>
      </c>
      <c r="D52" s="38">
        <v>133.80000000000001</v>
      </c>
      <c r="E52" s="38">
        <v>9.5500000000000007</v>
      </c>
      <c r="F52" s="36">
        <v>1994</v>
      </c>
      <c r="G52" s="37" t="s">
        <v>59</v>
      </c>
      <c r="H52" s="37" t="s">
        <v>2</v>
      </c>
      <c r="I52" s="37" t="s">
        <v>2</v>
      </c>
      <c r="J52" s="37" t="s">
        <v>58</v>
      </c>
      <c r="K52" s="39"/>
      <c r="L52" s="39"/>
      <c r="M52" s="39"/>
      <c r="N52" s="36">
        <v>1</v>
      </c>
      <c r="P52" s="42">
        <f t="shared" si="3"/>
        <v>106.483</v>
      </c>
      <c r="Q52" s="78">
        <f t="shared" si="5"/>
        <v>0.79583707025411055</v>
      </c>
    </row>
    <row r="53" spans="1:17" x14ac:dyDescent="0.25">
      <c r="A53">
        <f t="shared" si="4"/>
        <v>492231995</v>
      </c>
      <c r="B53" s="55">
        <v>49223</v>
      </c>
      <c r="C53" s="37" t="s">
        <v>12</v>
      </c>
      <c r="D53" s="38">
        <v>133.80000000000001</v>
      </c>
      <c r="E53" s="38">
        <v>14.21</v>
      </c>
      <c r="F53" s="36">
        <v>1995</v>
      </c>
      <c r="G53" s="37" t="s">
        <v>3</v>
      </c>
      <c r="H53" s="37" t="s">
        <v>2</v>
      </c>
      <c r="I53" s="37" t="s">
        <v>2</v>
      </c>
      <c r="J53" s="37" t="s">
        <v>58</v>
      </c>
      <c r="K53" s="39"/>
      <c r="L53" s="39"/>
      <c r="M53" s="39"/>
      <c r="N53" s="36">
        <v>1</v>
      </c>
      <c r="P53" s="42">
        <f t="shared" si="3"/>
        <v>158.44200000000001</v>
      </c>
      <c r="Q53" s="78">
        <f t="shared" si="5"/>
        <v>1.1841704035874439</v>
      </c>
    </row>
    <row r="54" spans="1:17" x14ac:dyDescent="0.25">
      <c r="A54">
        <f t="shared" si="4"/>
        <v>492231996</v>
      </c>
      <c r="B54" s="55">
        <v>49223</v>
      </c>
      <c r="C54" s="37" t="s">
        <v>12</v>
      </c>
      <c r="D54" s="38">
        <v>133.80000000000001</v>
      </c>
      <c r="E54" s="38">
        <v>8.44</v>
      </c>
      <c r="F54" s="36">
        <v>1996</v>
      </c>
      <c r="G54" s="37" t="s">
        <v>3</v>
      </c>
      <c r="H54" s="37" t="s">
        <v>2</v>
      </c>
      <c r="I54" s="37" t="s">
        <v>2</v>
      </c>
      <c r="J54" s="37" t="s">
        <v>58</v>
      </c>
      <c r="K54" s="39"/>
      <c r="L54" s="39"/>
      <c r="M54" s="39"/>
      <c r="N54" s="36">
        <v>1</v>
      </c>
      <c r="P54" s="42">
        <f t="shared" si="3"/>
        <v>94.105999999999995</v>
      </c>
      <c r="Q54" s="78">
        <f t="shared" si="5"/>
        <v>0.70333333333333325</v>
      </c>
    </row>
    <row r="55" spans="1:17" x14ac:dyDescent="0.25">
      <c r="A55">
        <f t="shared" si="4"/>
        <v>492231997</v>
      </c>
      <c r="B55" s="55">
        <v>49223</v>
      </c>
      <c r="C55" s="37" t="s">
        <v>12</v>
      </c>
      <c r="D55" s="38">
        <v>133.80000000000001</v>
      </c>
      <c r="E55" s="38">
        <v>10.49</v>
      </c>
      <c r="F55" s="36">
        <v>1997</v>
      </c>
      <c r="G55" s="37" t="s">
        <v>3</v>
      </c>
      <c r="H55" s="37" t="s">
        <v>2</v>
      </c>
      <c r="I55" s="37" t="s">
        <v>2</v>
      </c>
      <c r="J55" s="37" t="s">
        <v>58</v>
      </c>
      <c r="K55" s="39"/>
      <c r="L55" s="39"/>
      <c r="M55" s="39"/>
      <c r="N55" s="36">
        <v>1</v>
      </c>
      <c r="P55" s="42">
        <f t="shared" si="3"/>
        <v>116.964</v>
      </c>
      <c r="Q55" s="78">
        <f t="shared" si="5"/>
        <v>0.87417040358744391</v>
      </c>
    </row>
    <row r="56" spans="1:17" x14ac:dyDescent="0.25">
      <c r="A56">
        <f t="shared" si="4"/>
        <v>492231998</v>
      </c>
      <c r="B56" s="55">
        <v>49223</v>
      </c>
      <c r="C56" s="37" t="s">
        <v>12</v>
      </c>
      <c r="D56" s="38">
        <v>133.80000000000001</v>
      </c>
      <c r="E56" s="38">
        <v>10.58</v>
      </c>
      <c r="F56" s="36">
        <v>1998</v>
      </c>
      <c r="G56" s="37" t="s">
        <v>59</v>
      </c>
      <c r="H56" s="37" t="s">
        <v>2</v>
      </c>
      <c r="I56" s="37" t="s">
        <v>2</v>
      </c>
      <c r="J56" s="37" t="s">
        <v>58</v>
      </c>
      <c r="K56" s="39"/>
      <c r="L56" s="39"/>
      <c r="M56" s="39"/>
      <c r="N56" s="36">
        <v>1</v>
      </c>
      <c r="P56" s="42">
        <f t="shared" si="3"/>
        <v>117.967</v>
      </c>
      <c r="Q56" s="78">
        <f t="shared" si="5"/>
        <v>0.8816666666666666</v>
      </c>
    </row>
    <row r="57" spans="1:17" x14ac:dyDescent="0.25">
      <c r="A57">
        <f t="shared" si="4"/>
        <v>492231999</v>
      </c>
      <c r="B57" s="55">
        <v>49223</v>
      </c>
      <c r="C57" s="37" t="s">
        <v>12</v>
      </c>
      <c r="D57" s="38">
        <v>133.80000000000001</v>
      </c>
      <c r="E57" s="38">
        <v>10.08</v>
      </c>
      <c r="F57" s="36">
        <v>1999</v>
      </c>
      <c r="G57" s="37" t="s">
        <v>3</v>
      </c>
      <c r="H57" s="37" t="s">
        <v>2</v>
      </c>
      <c r="I57" s="37" t="s">
        <v>2</v>
      </c>
      <c r="J57" s="37" t="s">
        <v>58</v>
      </c>
      <c r="K57" s="39"/>
      <c r="L57" s="39"/>
      <c r="M57" s="39"/>
      <c r="N57" s="36">
        <v>1</v>
      </c>
      <c r="P57" s="42">
        <f t="shared" si="3"/>
        <v>112.392</v>
      </c>
      <c r="Q57" s="78">
        <f t="shared" si="5"/>
        <v>0.83999999999999986</v>
      </c>
    </row>
    <row r="58" spans="1:17" x14ac:dyDescent="0.25">
      <c r="A58">
        <f t="shared" si="4"/>
        <v>492232000</v>
      </c>
      <c r="B58" s="55">
        <v>49223</v>
      </c>
      <c r="C58" s="37" t="s">
        <v>12</v>
      </c>
      <c r="D58" s="38">
        <v>133.80000000000001</v>
      </c>
      <c r="E58" s="38">
        <v>16.39</v>
      </c>
      <c r="F58" s="36">
        <v>2000</v>
      </c>
      <c r="G58" s="37" t="s">
        <v>3</v>
      </c>
      <c r="H58" s="37" t="s">
        <v>2</v>
      </c>
      <c r="I58" s="37" t="s">
        <v>2</v>
      </c>
      <c r="J58" s="37" t="s">
        <v>58</v>
      </c>
      <c r="K58" s="39"/>
      <c r="L58" s="39"/>
      <c r="M58" s="39"/>
      <c r="N58" s="36">
        <v>1</v>
      </c>
      <c r="P58" s="42">
        <f t="shared" si="3"/>
        <v>182.749</v>
      </c>
      <c r="Q58" s="78">
        <f t="shared" si="5"/>
        <v>1.3658370702541105</v>
      </c>
    </row>
    <row r="59" spans="1:17" x14ac:dyDescent="0.25">
      <c r="A59">
        <f t="shared" si="4"/>
        <v>492232001</v>
      </c>
      <c r="B59" s="55">
        <v>49223</v>
      </c>
      <c r="C59" s="37" t="s">
        <v>12</v>
      </c>
      <c r="D59" s="38">
        <v>133.80000000000001</v>
      </c>
      <c r="E59" s="38">
        <v>20</v>
      </c>
      <c r="F59" s="36">
        <v>2001</v>
      </c>
      <c r="G59" s="37" t="s">
        <v>3</v>
      </c>
      <c r="H59" s="37" t="s">
        <v>2</v>
      </c>
      <c r="I59" s="37" t="s">
        <v>2</v>
      </c>
      <c r="J59" s="37" t="s">
        <v>58</v>
      </c>
      <c r="K59" s="39"/>
      <c r="L59" s="39"/>
      <c r="M59" s="39"/>
      <c r="N59" s="36">
        <v>1</v>
      </c>
      <c r="P59" s="42">
        <f t="shared" si="3"/>
        <v>223</v>
      </c>
      <c r="Q59" s="78">
        <f t="shared" si="5"/>
        <v>1.6666666666666665</v>
      </c>
    </row>
    <row r="60" spans="1:17" x14ac:dyDescent="0.25">
      <c r="A60">
        <f t="shared" si="4"/>
        <v>492232002</v>
      </c>
      <c r="B60" s="55">
        <v>49223</v>
      </c>
      <c r="C60" s="37" t="s">
        <v>12</v>
      </c>
      <c r="D60" s="38">
        <v>133.80000000000001</v>
      </c>
      <c r="E60" s="38">
        <v>25.09</v>
      </c>
      <c r="F60" s="36">
        <v>2002</v>
      </c>
      <c r="G60" s="37" t="s">
        <v>3</v>
      </c>
      <c r="H60" s="37" t="s">
        <v>2</v>
      </c>
      <c r="I60" s="37" t="s">
        <v>2</v>
      </c>
      <c r="J60" s="37" t="s">
        <v>58</v>
      </c>
      <c r="K60" s="39"/>
      <c r="L60" s="39"/>
      <c r="M60" s="39"/>
      <c r="N60" s="36">
        <v>1</v>
      </c>
      <c r="P60" s="42">
        <f t="shared" si="3"/>
        <v>279.75400000000002</v>
      </c>
      <c r="Q60" s="78">
        <f t="shared" si="5"/>
        <v>2.0908370702541106</v>
      </c>
    </row>
    <row r="61" spans="1:17" x14ac:dyDescent="0.25">
      <c r="A61">
        <f t="shared" si="4"/>
        <v>492232003</v>
      </c>
      <c r="B61" s="55">
        <v>49223</v>
      </c>
      <c r="C61" s="37" t="s">
        <v>12</v>
      </c>
      <c r="D61" s="38">
        <v>133.80000000000001</v>
      </c>
      <c r="E61" s="38">
        <v>14.59</v>
      </c>
      <c r="F61" s="36">
        <v>2003</v>
      </c>
      <c r="G61" s="37" t="s">
        <v>59</v>
      </c>
      <c r="H61" s="37" t="s">
        <v>2</v>
      </c>
      <c r="I61" s="37" t="s">
        <v>2</v>
      </c>
      <c r="J61" s="37" t="s">
        <v>58</v>
      </c>
      <c r="K61" s="39"/>
      <c r="L61" s="39"/>
      <c r="M61" s="39"/>
      <c r="N61" s="36">
        <v>1</v>
      </c>
      <c r="P61" s="42">
        <f t="shared" si="3"/>
        <v>162.679</v>
      </c>
      <c r="Q61" s="78">
        <f t="shared" si="5"/>
        <v>1.2158370702541106</v>
      </c>
    </row>
    <row r="62" spans="1:17" x14ac:dyDescent="0.25">
      <c r="A62">
        <f t="shared" si="4"/>
        <v>492232004</v>
      </c>
      <c r="B62" s="55">
        <v>49223</v>
      </c>
      <c r="C62" s="37" t="s">
        <v>12</v>
      </c>
      <c r="D62" s="38">
        <v>133.80000000000001</v>
      </c>
      <c r="E62" s="38">
        <v>21.91</v>
      </c>
      <c r="F62" s="36">
        <v>2004</v>
      </c>
      <c r="G62" s="37" t="s">
        <v>3</v>
      </c>
      <c r="H62" s="37" t="s">
        <v>2</v>
      </c>
      <c r="I62" s="37" t="s">
        <v>2</v>
      </c>
      <c r="J62" s="37" t="s">
        <v>2</v>
      </c>
      <c r="K62" s="39"/>
      <c r="L62" s="39"/>
      <c r="M62" s="39"/>
      <c r="N62" s="36">
        <v>1</v>
      </c>
      <c r="P62" s="42">
        <f t="shared" si="3"/>
        <v>244.297</v>
      </c>
      <c r="Q62" s="78">
        <f t="shared" si="5"/>
        <v>1.8258370702541105</v>
      </c>
    </row>
    <row r="63" spans="1:17" x14ac:dyDescent="0.25">
      <c r="A63">
        <f t="shared" si="4"/>
        <v>492232005</v>
      </c>
      <c r="B63" s="55">
        <v>49223</v>
      </c>
      <c r="C63" s="37" t="s">
        <v>12</v>
      </c>
      <c r="D63" s="38">
        <v>133.80000000000001</v>
      </c>
      <c r="E63" s="38">
        <v>10.34</v>
      </c>
      <c r="F63" s="36">
        <v>2005</v>
      </c>
      <c r="G63" s="37" t="s">
        <v>60</v>
      </c>
      <c r="H63" s="37" t="s">
        <v>2</v>
      </c>
      <c r="I63" s="37" t="s">
        <v>2</v>
      </c>
      <c r="J63" s="37" t="s">
        <v>2</v>
      </c>
      <c r="K63" s="39"/>
      <c r="L63" s="39"/>
      <c r="M63" s="39"/>
      <c r="N63" s="36">
        <v>1</v>
      </c>
      <c r="P63" s="42">
        <f t="shared" si="3"/>
        <v>115.291</v>
      </c>
      <c r="Q63" s="78">
        <f t="shared" si="5"/>
        <v>0.86166666666666658</v>
      </c>
    </row>
    <row r="64" spans="1:17" x14ac:dyDescent="0.25">
      <c r="A64">
        <f t="shared" si="4"/>
        <v>492232006</v>
      </c>
      <c r="B64" s="55">
        <v>49223</v>
      </c>
      <c r="C64" s="37" t="s">
        <v>12</v>
      </c>
      <c r="D64" s="38">
        <v>133.80000000000001</v>
      </c>
      <c r="E64" s="38">
        <v>16.559999999999999</v>
      </c>
      <c r="F64" s="36">
        <v>2006</v>
      </c>
      <c r="G64" s="37" t="s">
        <v>3</v>
      </c>
      <c r="H64" s="37" t="s">
        <v>2</v>
      </c>
      <c r="I64" s="37" t="s">
        <v>2</v>
      </c>
      <c r="J64" s="37" t="s">
        <v>38</v>
      </c>
      <c r="K64" s="39"/>
      <c r="L64" s="39"/>
      <c r="M64" s="41">
        <v>0</v>
      </c>
      <c r="N64" s="36">
        <v>1</v>
      </c>
      <c r="P64" s="42">
        <f t="shared" si="3"/>
        <v>184.64400000000001</v>
      </c>
      <c r="Q64" s="78">
        <f t="shared" si="5"/>
        <v>1.38</v>
      </c>
    </row>
    <row r="65" spans="1:17" x14ac:dyDescent="0.25">
      <c r="A65">
        <f t="shared" si="4"/>
        <v>492232007</v>
      </c>
      <c r="B65" s="55">
        <v>49223</v>
      </c>
      <c r="C65" s="37" t="s">
        <v>12</v>
      </c>
      <c r="D65" s="38">
        <v>133.80000000000001</v>
      </c>
      <c r="E65" s="38">
        <v>14.12</v>
      </c>
      <c r="F65" s="36">
        <v>2007</v>
      </c>
      <c r="G65" s="37" t="s">
        <v>3</v>
      </c>
      <c r="H65" s="37" t="s">
        <v>2</v>
      </c>
      <c r="I65" s="37" t="s">
        <v>2</v>
      </c>
      <c r="J65" s="37" t="s">
        <v>38</v>
      </c>
      <c r="K65" s="41">
        <v>29.8</v>
      </c>
      <c r="L65" s="41">
        <v>-11.23</v>
      </c>
      <c r="M65" s="41">
        <v>0</v>
      </c>
      <c r="N65" s="36">
        <v>1</v>
      </c>
      <c r="P65" s="42">
        <f t="shared" si="3"/>
        <v>157.43799999999999</v>
      </c>
      <c r="Q65" s="78">
        <f t="shared" si="5"/>
        <v>1.1766666666666665</v>
      </c>
    </row>
    <row r="66" spans="1:17" x14ac:dyDescent="0.25">
      <c r="A66">
        <f t="shared" si="4"/>
        <v>492232008</v>
      </c>
      <c r="B66" s="55">
        <v>49223</v>
      </c>
      <c r="C66" s="37" t="s">
        <v>12</v>
      </c>
      <c r="D66" s="38">
        <v>133.80000000000001</v>
      </c>
      <c r="E66" s="38">
        <v>7.16</v>
      </c>
      <c r="F66" s="36">
        <v>2008</v>
      </c>
      <c r="G66" s="37" t="s">
        <v>4</v>
      </c>
      <c r="H66" s="37" t="s">
        <v>2</v>
      </c>
      <c r="I66" s="37" t="s">
        <v>2</v>
      </c>
      <c r="J66" s="37" t="s">
        <v>38</v>
      </c>
      <c r="K66" s="41">
        <v>53.77</v>
      </c>
      <c r="L66" s="41">
        <v>46.61</v>
      </c>
      <c r="M66" s="38">
        <v>0</v>
      </c>
      <c r="N66" s="36">
        <v>1</v>
      </c>
      <c r="P66" s="42">
        <f t="shared" si="3"/>
        <v>79.834000000000003</v>
      </c>
      <c r="Q66" s="78">
        <f t="shared" si="5"/>
        <v>0.59666666666666668</v>
      </c>
    </row>
    <row r="67" spans="1:17" x14ac:dyDescent="0.25">
      <c r="A67">
        <f t="shared" si="4"/>
        <v>492232009</v>
      </c>
      <c r="B67" s="55">
        <v>49223</v>
      </c>
      <c r="C67" s="37" t="s">
        <v>12</v>
      </c>
      <c r="D67" s="38">
        <v>133.80000000000001</v>
      </c>
      <c r="E67" s="38">
        <v>7.87</v>
      </c>
      <c r="F67" s="36">
        <v>2009</v>
      </c>
      <c r="G67" s="37" t="s">
        <v>5</v>
      </c>
      <c r="H67" s="37" t="s">
        <v>2</v>
      </c>
      <c r="I67" s="37" t="s">
        <v>2</v>
      </c>
      <c r="J67" s="37" t="s">
        <v>38</v>
      </c>
      <c r="K67" s="38">
        <v>46.61</v>
      </c>
      <c r="L67" s="38">
        <v>38.74</v>
      </c>
      <c r="M67" s="38">
        <v>0</v>
      </c>
      <c r="N67" s="36">
        <v>1</v>
      </c>
      <c r="P67" s="42">
        <f t="shared" si="3"/>
        <v>87.751000000000005</v>
      </c>
      <c r="Q67" s="78">
        <f t="shared" si="5"/>
        <v>0.65583707025411064</v>
      </c>
    </row>
    <row r="68" spans="1:17" x14ac:dyDescent="0.25">
      <c r="A68">
        <f t="shared" si="4"/>
        <v>492232010</v>
      </c>
      <c r="B68" s="55">
        <v>49223</v>
      </c>
      <c r="C68" s="37" t="s">
        <v>12</v>
      </c>
      <c r="D68" s="38">
        <v>133.80000000000001</v>
      </c>
      <c r="E68" s="38">
        <v>6.07</v>
      </c>
      <c r="F68" s="36">
        <v>2010</v>
      </c>
      <c r="G68" s="37" t="s">
        <v>2</v>
      </c>
      <c r="H68" s="37" t="s">
        <v>2</v>
      </c>
      <c r="I68" s="37" t="s">
        <v>2</v>
      </c>
      <c r="J68" s="37" t="s">
        <v>38</v>
      </c>
      <c r="K68" s="38">
        <v>38.74</v>
      </c>
      <c r="L68" s="38">
        <v>32.67</v>
      </c>
      <c r="M68" s="38">
        <v>0</v>
      </c>
      <c r="N68" s="36">
        <v>1</v>
      </c>
      <c r="P68" s="42">
        <f t="shared" si="3"/>
        <v>67.680999999999997</v>
      </c>
      <c r="Q68" s="78">
        <f t="shared" si="5"/>
        <v>0.50583707025411051</v>
      </c>
    </row>
    <row r="69" spans="1:17" x14ac:dyDescent="0.25">
      <c r="A69">
        <f t="shared" si="4"/>
        <v>492232011</v>
      </c>
      <c r="B69" s="55">
        <v>49223</v>
      </c>
      <c r="C69" s="37" t="s">
        <v>12</v>
      </c>
      <c r="D69" s="38">
        <v>133.80000000000001</v>
      </c>
      <c r="E69" s="38">
        <v>0</v>
      </c>
      <c r="F69" s="36">
        <v>2011</v>
      </c>
      <c r="G69" s="37" t="s">
        <v>2</v>
      </c>
      <c r="H69" s="37" t="s">
        <v>2</v>
      </c>
      <c r="I69" s="37" t="s">
        <v>2</v>
      </c>
      <c r="J69" s="37" t="s">
        <v>38</v>
      </c>
      <c r="K69" s="38">
        <v>32.67</v>
      </c>
      <c r="L69" s="38">
        <v>0</v>
      </c>
      <c r="M69" s="38">
        <v>0</v>
      </c>
      <c r="N69" s="36">
        <v>1</v>
      </c>
      <c r="P69" s="42">
        <f t="shared" si="3"/>
        <v>0</v>
      </c>
      <c r="Q69" s="78">
        <f t="shared" si="5"/>
        <v>0</v>
      </c>
    </row>
    <row r="70" spans="1:17" x14ac:dyDescent="0.25">
      <c r="B70" s="53"/>
      <c r="C70" s="37"/>
      <c r="D70" s="38"/>
      <c r="E70" s="38"/>
      <c r="F70" s="36"/>
      <c r="G70" s="37"/>
      <c r="H70" s="37"/>
      <c r="I70" s="37"/>
      <c r="J70" s="37"/>
      <c r="K70" s="38"/>
      <c r="L70" s="38"/>
      <c r="M70" s="38"/>
      <c r="N70" s="36"/>
    </row>
    <row r="71" spans="1:17" x14ac:dyDescent="0.25">
      <c r="A71">
        <f>B71*10000+F71</f>
        <v>492241980</v>
      </c>
      <c r="B71" s="52">
        <v>49224</v>
      </c>
      <c r="C71" s="37" t="s">
        <v>13</v>
      </c>
      <c r="D71" s="38">
        <v>127.2</v>
      </c>
      <c r="E71" s="38">
        <v>22</v>
      </c>
      <c r="F71" s="36">
        <v>1980</v>
      </c>
      <c r="G71" s="37" t="s">
        <v>3</v>
      </c>
      <c r="H71" s="37" t="s">
        <v>2</v>
      </c>
      <c r="I71" s="37" t="s">
        <v>2</v>
      </c>
      <c r="J71" s="37" t="s">
        <v>2</v>
      </c>
      <c r="K71" s="40"/>
      <c r="L71" s="40"/>
      <c r="M71" s="40"/>
      <c r="N71" s="36">
        <v>1</v>
      </c>
      <c r="P71" s="42">
        <f t="shared" ref="P71:P102" si="6">ROUND(E71/12*D71,3)</f>
        <v>233.2</v>
      </c>
      <c r="Q71" s="78">
        <f>P71/D71</f>
        <v>1.8333333333333333</v>
      </c>
    </row>
    <row r="72" spans="1:17" x14ac:dyDescent="0.25">
      <c r="A72">
        <f t="shared" ref="A72:A102" si="7">B72*10000+F72</f>
        <v>492241981</v>
      </c>
      <c r="B72" s="52">
        <v>49224</v>
      </c>
      <c r="C72" s="37" t="s">
        <v>13</v>
      </c>
      <c r="D72" s="38">
        <v>127.2</v>
      </c>
      <c r="E72" s="38">
        <v>8</v>
      </c>
      <c r="F72" s="36">
        <v>1981</v>
      </c>
      <c r="G72" s="37" t="s">
        <v>3</v>
      </c>
      <c r="H72" s="37" t="s">
        <v>2</v>
      </c>
      <c r="I72" s="37" t="s">
        <v>2</v>
      </c>
      <c r="J72" s="37" t="s">
        <v>2</v>
      </c>
      <c r="K72" s="40"/>
      <c r="L72" s="40"/>
      <c r="M72" s="40"/>
      <c r="N72" s="36">
        <v>1</v>
      </c>
      <c r="P72" s="42">
        <f t="shared" si="6"/>
        <v>84.8</v>
      </c>
      <c r="Q72" s="78">
        <f t="shared" ref="Q72:Q102" si="8">P72/D72</f>
        <v>0.66666666666666663</v>
      </c>
    </row>
    <row r="73" spans="1:17" x14ac:dyDescent="0.25">
      <c r="A73">
        <f t="shared" si="7"/>
        <v>492241982</v>
      </c>
      <c r="B73" s="52">
        <v>49224</v>
      </c>
      <c r="C73" s="37" t="s">
        <v>13</v>
      </c>
      <c r="D73" s="38">
        <v>127.2</v>
      </c>
      <c r="E73" s="38">
        <v>15.66</v>
      </c>
      <c r="F73" s="36">
        <v>1982</v>
      </c>
      <c r="G73" s="37" t="s">
        <v>3</v>
      </c>
      <c r="H73" s="37" t="s">
        <v>2</v>
      </c>
      <c r="I73" s="37" t="s">
        <v>2</v>
      </c>
      <c r="J73" s="37" t="s">
        <v>2</v>
      </c>
      <c r="K73" s="39"/>
      <c r="L73" s="39"/>
      <c r="M73" s="39"/>
      <c r="N73" s="36">
        <v>1</v>
      </c>
      <c r="P73" s="42">
        <f t="shared" si="6"/>
        <v>165.99600000000001</v>
      </c>
      <c r="Q73" s="78">
        <f t="shared" si="8"/>
        <v>1.3049999999999999</v>
      </c>
    </row>
    <row r="74" spans="1:17" x14ac:dyDescent="0.25">
      <c r="A74">
        <f t="shared" si="7"/>
        <v>492241983</v>
      </c>
      <c r="B74" s="52">
        <v>49224</v>
      </c>
      <c r="C74" s="37" t="s">
        <v>13</v>
      </c>
      <c r="D74" s="38">
        <v>127.2</v>
      </c>
      <c r="E74" s="38">
        <v>21.76</v>
      </c>
      <c r="F74" s="36">
        <v>1983</v>
      </c>
      <c r="G74" s="37" t="s">
        <v>3</v>
      </c>
      <c r="H74" s="37" t="s">
        <v>2</v>
      </c>
      <c r="I74" s="37" t="s">
        <v>2</v>
      </c>
      <c r="J74" s="37" t="s">
        <v>58</v>
      </c>
      <c r="K74" s="39"/>
      <c r="L74" s="39"/>
      <c r="M74" s="40"/>
      <c r="N74" s="36">
        <v>1</v>
      </c>
      <c r="P74" s="42">
        <f>ROUND(E74/12*D74,3)</f>
        <v>230.65600000000001</v>
      </c>
      <c r="Q74" s="78">
        <f t="shared" si="8"/>
        <v>1.8133333333333332</v>
      </c>
    </row>
    <row r="75" spans="1:17" x14ac:dyDescent="0.25">
      <c r="A75">
        <f t="shared" si="7"/>
        <v>492241984</v>
      </c>
      <c r="B75" s="52">
        <v>49224</v>
      </c>
      <c r="C75" s="37" t="s">
        <v>13</v>
      </c>
      <c r="D75" s="38">
        <v>127.2</v>
      </c>
      <c r="E75" s="38">
        <v>21.6</v>
      </c>
      <c r="F75" s="36">
        <v>1984</v>
      </c>
      <c r="G75" s="37" t="s">
        <v>3</v>
      </c>
      <c r="H75" s="37" t="s">
        <v>2</v>
      </c>
      <c r="I75" s="37" t="s">
        <v>2</v>
      </c>
      <c r="J75" s="37" t="s">
        <v>58</v>
      </c>
      <c r="K75" s="39"/>
      <c r="L75" s="39"/>
      <c r="M75" s="39"/>
      <c r="N75" s="36">
        <v>1</v>
      </c>
      <c r="P75" s="42">
        <f t="shared" si="6"/>
        <v>228.96</v>
      </c>
      <c r="Q75" s="78">
        <f t="shared" si="8"/>
        <v>1.8</v>
      </c>
    </row>
    <row r="76" spans="1:17" x14ac:dyDescent="0.25">
      <c r="A76">
        <f t="shared" si="7"/>
        <v>492241985</v>
      </c>
      <c r="B76" s="52">
        <v>49224</v>
      </c>
      <c r="C76" s="37" t="s">
        <v>13</v>
      </c>
      <c r="D76" s="38">
        <v>127.2</v>
      </c>
      <c r="E76" s="38">
        <v>22.23</v>
      </c>
      <c r="F76" s="36">
        <v>1985</v>
      </c>
      <c r="G76" s="37" t="s">
        <v>3</v>
      </c>
      <c r="H76" s="37" t="s">
        <v>2</v>
      </c>
      <c r="I76" s="37" t="s">
        <v>2</v>
      </c>
      <c r="J76" s="37" t="s">
        <v>58</v>
      </c>
      <c r="K76" s="39"/>
      <c r="L76" s="39"/>
      <c r="M76" s="39"/>
      <c r="N76" s="36">
        <v>1</v>
      </c>
      <c r="P76" s="42">
        <f t="shared" si="6"/>
        <v>235.63800000000001</v>
      </c>
      <c r="Q76" s="78">
        <f t="shared" si="8"/>
        <v>1.8525</v>
      </c>
    </row>
    <row r="77" spans="1:17" x14ac:dyDescent="0.25">
      <c r="A77">
        <f t="shared" si="7"/>
        <v>492241986</v>
      </c>
      <c r="B77" s="52">
        <v>49224</v>
      </c>
      <c r="C77" s="37" t="s">
        <v>13</v>
      </c>
      <c r="D77" s="38">
        <v>127.2</v>
      </c>
      <c r="E77" s="38">
        <v>21.27</v>
      </c>
      <c r="F77" s="36">
        <v>1986</v>
      </c>
      <c r="G77" s="37" t="s">
        <v>3</v>
      </c>
      <c r="H77" s="37" t="s">
        <v>2</v>
      </c>
      <c r="I77" s="37" t="s">
        <v>2</v>
      </c>
      <c r="J77" s="37" t="s">
        <v>58</v>
      </c>
      <c r="K77" s="39"/>
      <c r="L77" s="39"/>
      <c r="M77" s="39"/>
      <c r="N77" s="36">
        <v>1</v>
      </c>
      <c r="P77" s="42">
        <f t="shared" si="6"/>
        <v>225.46199999999999</v>
      </c>
      <c r="Q77" s="78">
        <f t="shared" si="8"/>
        <v>1.7725</v>
      </c>
    </row>
    <row r="78" spans="1:17" x14ac:dyDescent="0.25">
      <c r="A78">
        <f t="shared" si="7"/>
        <v>492241987</v>
      </c>
      <c r="B78" s="52">
        <v>49224</v>
      </c>
      <c r="C78" s="37" t="s">
        <v>13</v>
      </c>
      <c r="D78" s="38">
        <v>127.2</v>
      </c>
      <c r="E78" s="38">
        <v>15.97</v>
      </c>
      <c r="F78" s="36">
        <v>1987</v>
      </c>
      <c r="G78" s="37" t="s">
        <v>59</v>
      </c>
      <c r="H78" s="37" t="s">
        <v>2</v>
      </c>
      <c r="I78" s="37" t="s">
        <v>2</v>
      </c>
      <c r="J78" s="37" t="s">
        <v>58</v>
      </c>
      <c r="K78" s="39"/>
      <c r="L78" s="39"/>
      <c r="M78" s="39"/>
      <c r="N78" s="36">
        <v>1</v>
      </c>
      <c r="P78" s="42">
        <f t="shared" si="6"/>
        <v>169.28200000000001</v>
      </c>
      <c r="Q78" s="78">
        <f t="shared" si="8"/>
        <v>1.3308333333333333</v>
      </c>
    </row>
    <row r="79" spans="1:17" x14ac:dyDescent="0.25">
      <c r="A79">
        <f t="shared" si="7"/>
        <v>492241988</v>
      </c>
      <c r="B79" s="52">
        <v>49224</v>
      </c>
      <c r="C79" s="37" t="s">
        <v>13</v>
      </c>
      <c r="D79" s="38">
        <v>130.1</v>
      </c>
      <c r="E79" s="38">
        <v>27.09</v>
      </c>
      <c r="F79" s="36">
        <v>1988</v>
      </c>
      <c r="G79" s="37" t="s">
        <v>3</v>
      </c>
      <c r="H79" s="37" t="s">
        <v>2</v>
      </c>
      <c r="I79" s="37" t="s">
        <v>2</v>
      </c>
      <c r="J79" s="37" t="s">
        <v>58</v>
      </c>
      <c r="K79" s="39"/>
      <c r="L79" s="39"/>
      <c r="M79" s="39"/>
      <c r="N79" s="36">
        <v>1</v>
      </c>
      <c r="P79" s="42">
        <f t="shared" si="6"/>
        <v>293.70100000000002</v>
      </c>
      <c r="Q79" s="78">
        <f t="shared" si="8"/>
        <v>2.2575019215987706</v>
      </c>
    </row>
    <row r="80" spans="1:17" x14ac:dyDescent="0.25">
      <c r="A80">
        <f t="shared" si="7"/>
        <v>492241989</v>
      </c>
      <c r="B80" s="52">
        <v>49224</v>
      </c>
      <c r="C80" s="37" t="s">
        <v>13</v>
      </c>
      <c r="D80" s="38">
        <v>130.1</v>
      </c>
      <c r="E80" s="38">
        <v>19.649999999999999</v>
      </c>
      <c r="F80" s="36">
        <v>1989</v>
      </c>
      <c r="G80" s="37" t="s">
        <v>3</v>
      </c>
      <c r="H80" s="37" t="s">
        <v>2</v>
      </c>
      <c r="I80" s="37" t="s">
        <v>2</v>
      </c>
      <c r="J80" s="37" t="s">
        <v>58</v>
      </c>
      <c r="K80" s="39"/>
      <c r="L80" s="39"/>
      <c r="M80" s="39"/>
      <c r="N80" s="36">
        <v>1</v>
      </c>
      <c r="P80" s="42">
        <f t="shared" si="6"/>
        <v>213.03899999999999</v>
      </c>
      <c r="Q80" s="78">
        <f t="shared" si="8"/>
        <v>1.6375019215987701</v>
      </c>
    </row>
    <row r="81" spans="1:17" x14ac:dyDescent="0.25">
      <c r="A81">
        <f t="shared" si="7"/>
        <v>492241990</v>
      </c>
      <c r="B81" s="52">
        <v>49224</v>
      </c>
      <c r="C81" s="37" t="s">
        <v>13</v>
      </c>
      <c r="D81" s="38">
        <v>130.1</v>
      </c>
      <c r="E81" s="38">
        <v>19.27</v>
      </c>
      <c r="F81" s="36">
        <v>1990</v>
      </c>
      <c r="G81" s="37" t="s">
        <v>59</v>
      </c>
      <c r="H81" s="37" t="s">
        <v>2</v>
      </c>
      <c r="I81" s="37" t="s">
        <v>2</v>
      </c>
      <c r="J81" s="37" t="s">
        <v>58</v>
      </c>
      <c r="K81" s="39"/>
      <c r="L81" s="39"/>
      <c r="M81" s="39"/>
      <c r="N81" s="36">
        <v>1</v>
      </c>
      <c r="P81" s="42">
        <f t="shared" si="6"/>
        <v>208.91900000000001</v>
      </c>
      <c r="Q81" s="78">
        <f t="shared" si="8"/>
        <v>1.6058339738662568</v>
      </c>
    </row>
    <row r="82" spans="1:17" x14ac:dyDescent="0.25">
      <c r="A82">
        <f t="shared" si="7"/>
        <v>492241991</v>
      </c>
      <c r="B82" s="52">
        <v>49224</v>
      </c>
      <c r="C82" s="37" t="s">
        <v>13</v>
      </c>
      <c r="D82" s="38">
        <v>130.1</v>
      </c>
      <c r="E82" s="38">
        <v>16.37</v>
      </c>
      <c r="F82" s="36">
        <v>1991</v>
      </c>
      <c r="G82" s="37" t="s">
        <v>3</v>
      </c>
      <c r="H82" s="37" t="s">
        <v>2</v>
      </c>
      <c r="I82" s="37" t="s">
        <v>2</v>
      </c>
      <c r="J82" s="37" t="s">
        <v>58</v>
      </c>
      <c r="K82" s="39"/>
      <c r="L82" s="39"/>
      <c r="M82" s="39"/>
      <c r="N82" s="36">
        <v>1</v>
      </c>
      <c r="P82" s="42">
        <f t="shared" si="6"/>
        <v>177.47800000000001</v>
      </c>
      <c r="Q82" s="78">
        <f t="shared" si="8"/>
        <v>1.3641660261337434</v>
      </c>
    </row>
    <row r="83" spans="1:17" x14ac:dyDescent="0.25">
      <c r="A83">
        <f t="shared" si="7"/>
        <v>492241992</v>
      </c>
      <c r="B83" s="52">
        <v>49224</v>
      </c>
      <c r="C83" s="37" t="s">
        <v>13</v>
      </c>
      <c r="D83" s="38">
        <v>130.1</v>
      </c>
      <c r="E83" s="38">
        <v>11.07</v>
      </c>
      <c r="F83" s="36">
        <v>1992</v>
      </c>
      <c r="G83" s="37" t="s">
        <v>3</v>
      </c>
      <c r="H83" s="37" t="s">
        <v>2</v>
      </c>
      <c r="I83" s="37" t="s">
        <v>2</v>
      </c>
      <c r="J83" s="37" t="s">
        <v>58</v>
      </c>
      <c r="K83" s="39"/>
      <c r="L83" s="39"/>
      <c r="M83" s="39"/>
      <c r="N83" s="36">
        <v>1</v>
      </c>
      <c r="P83" s="42">
        <f t="shared" si="6"/>
        <v>120.017</v>
      </c>
      <c r="Q83" s="78">
        <f t="shared" si="8"/>
        <v>0.92249807840122988</v>
      </c>
    </row>
    <row r="84" spans="1:17" x14ac:dyDescent="0.25">
      <c r="A84">
        <f t="shared" si="7"/>
        <v>492241993</v>
      </c>
      <c r="B84" s="52">
        <v>49224</v>
      </c>
      <c r="C84" s="37" t="s">
        <v>13</v>
      </c>
      <c r="D84" s="38">
        <v>130.1</v>
      </c>
      <c r="E84" s="38">
        <v>9.1300000000000008</v>
      </c>
      <c r="F84" s="36">
        <v>1993</v>
      </c>
      <c r="G84" s="37" t="s">
        <v>3</v>
      </c>
      <c r="H84" s="37" t="s">
        <v>2</v>
      </c>
      <c r="I84" s="37" t="s">
        <v>2</v>
      </c>
      <c r="J84" s="37" t="s">
        <v>58</v>
      </c>
      <c r="K84" s="39"/>
      <c r="L84" s="39"/>
      <c r="M84" s="39"/>
      <c r="N84" s="36">
        <v>1</v>
      </c>
      <c r="P84" s="42">
        <f t="shared" si="6"/>
        <v>98.983999999999995</v>
      </c>
      <c r="Q84" s="78">
        <f t="shared" si="8"/>
        <v>0.76083013066871641</v>
      </c>
    </row>
    <row r="85" spans="1:17" x14ac:dyDescent="0.25">
      <c r="A85">
        <f t="shared" si="7"/>
        <v>492241994</v>
      </c>
      <c r="B85" s="52">
        <v>49224</v>
      </c>
      <c r="C85" s="37" t="s">
        <v>13</v>
      </c>
      <c r="D85" s="38">
        <v>130.1</v>
      </c>
      <c r="E85" s="38">
        <v>6.69</v>
      </c>
      <c r="F85" s="36">
        <v>1994</v>
      </c>
      <c r="G85" s="37" t="s">
        <v>59</v>
      </c>
      <c r="H85" s="37" t="s">
        <v>2</v>
      </c>
      <c r="I85" s="37" t="s">
        <v>2</v>
      </c>
      <c r="J85" s="37" t="s">
        <v>58</v>
      </c>
      <c r="K85" s="39"/>
      <c r="L85" s="39"/>
      <c r="M85" s="39"/>
      <c r="N85" s="36">
        <v>1</v>
      </c>
      <c r="P85" s="42">
        <f t="shared" si="6"/>
        <v>72.531000000000006</v>
      </c>
      <c r="Q85" s="78">
        <f t="shared" si="8"/>
        <v>0.55750192159877021</v>
      </c>
    </row>
    <row r="86" spans="1:17" x14ac:dyDescent="0.25">
      <c r="A86">
        <f t="shared" si="7"/>
        <v>492241995</v>
      </c>
      <c r="B86" s="52">
        <v>49224</v>
      </c>
      <c r="C86" s="37" t="s">
        <v>13</v>
      </c>
      <c r="D86" s="38">
        <v>130.1</v>
      </c>
      <c r="E86" s="38">
        <v>11.88</v>
      </c>
      <c r="F86" s="36">
        <v>1995</v>
      </c>
      <c r="G86" s="37" t="s">
        <v>3</v>
      </c>
      <c r="H86" s="37" t="s">
        <v>2</v>
      </c>
      <c r="I86" s="37" t="s">
        <v>2</v>
      </c>
      <c r="J86" s="37" t="s">
        <v>58</v>
      </c>
      <c r="K86" s="39"/>
      <c r="L86" s="39"/>
      <c r="M86" s="39"/>
      <c r="N86" s="36">
        <v>1</v>
      </c>
      <c r="P86" s="42">
        <f t="shared" si="6"/>
        <v>128.79900000000001</v>
      </c>
      <c r="Q86" s="78">
        <f t="shared" si="8"/>
        <v>0.9900000000000001</v>
      </c>
    </row>
    <row r="87" spans="1:17" x14ac:dyDescent="0.25">
      <c r="A87">
        <f t="shared" si="7"/>
        <v>492241996</v>
      </c>
      <c r="B87" s="52">
        <v>49224</v>
      </c>
      <c r="C87" s="37" t="s">
        <v>13</v>
      </c>
      <c r="D87" s="38">
        <v>130.1</v>
      </c>
      <c r="E87" s="38">
        <v>10.4</v>
      </c>
      <c r="F87" s="36">
        <v>1996</v>
      </c>
      <c r="G87" s="37" t="s">
        <v>3</v>
      </c>
      <c r="H87" s="37" t="s">
        <v>2</v>
      </c>
      <c r="I87" s="37" t="s">
        <v>2</v>
      </c>
      <c r="J87" s="37" t="s">
        <v>58</v>
      </c>
      <c r="K87" s="39"/>
      <c r="L87" s="39"/>
      <c r="M87" s="39"/>
      <c r="N87" s="36">
        <v>1</v>
      </c>
      <c r="P87" s="42">
        <f t="shared" si="6"/>
        <v>112.753</v>
      </c>
      <c r="Q87" s="78">
        <f t="shared" si="8"/>
        <v>0.86666410453497311</v>
      </c>
    </row>
    <row r="88" spans="1:17" x14ac:dyDescent="0.25">
      <c r="A88">
        <f t="shared" si="7"/>
        <v>492241997</v>
      </c>
      <c r="B88" s="52">
        <v>49224</v>
      </c>
      <c r="C88" s="37" t="s">
        <v>13</v>
      </c>
      <c r="D88" s="38">
        <v>130.1</v>
      </c>
      <c r="E88" s="38">
        <v>11</v>
      </c>
      <c r="F88" s="36">
        <v>1997</v>
      </c>
      <c r="G88" s="37" t="s">
        <v>3</v>
      </c>
      <c r="H88" s="37" t="s">
        <v>2</v>
      </c>
      <c r="I88" s="37" t="s">
        <v>2</v>
      </c>
      <c r="J88" s="37" t="s">
        <v>58</v>
      </c>
      <c r="K88" s="39"/>
      <c r="L88" s="39"/>
      <c r="M88" s="39"/>
      <c r="N88" s="36">
        <v>1</v>
      </c>
      <c r="P88" s="42">
        <f t="shared" si="6"/>
        <v>119.258</v>
      </c>
      <c r="Q88" s="78">
        <f t="shared" si="8"/>
        <v>0.91666410453497316</v>
      </c>
    </row>
    <row r="89" spans="1:17" x14ac:dyDescent="0.25">
      <c r="A89">
        <f t="shared" si="7"/>
        <v>492241998</v>
      </c>
      <c r="B89" s="52">
        <v>49224</v>
      </c>
      <c r="C89" s="37" t="s">
        <v>13</v>
      </c>
      <c r="D89" s="38">
        <v>130.1</v>
      </c>
      <c r="E89" s="38">
        <v>11</v>
      </c>
      <c r="F89" s="36">
        <v>1998</v>
      </c>
      <c r="G89" s="37" t="s">
        <v>59</v>
      </c>
      <c r="H89" s="37" t="s">
        <v>2</v>
      </c>
      <c r="I89" s="37" t="s">
        <v>2</v>
      </c>
      <c r="J89" s="37" t="s">
        <v>58</v>
      </c>
      <c r="K89" s="39"/>
      <c r="L89" s="39"/>
      <c r="M89" s="39"/>
      <c r="N89" s="36">
        <v>1</v>
      </c>
      <c r="P89" s="42">
        <f t="shared" si="6"/>
        <v>119.258</v>
      </c>
      <c r="Q89" s="78">
        <f t="shared" si="8"/>
        <v>0.91666410453497316</v>
      </c>
    </row>
    <row r="90" spans="1:17" x14ac:dyDescent="0.25">
      <c r="A90">
        <f t="shared" si="7"/>
        <v>492241999</v>
      </c>
      <c r="B90" s="52">
        <v>49224</v>
      </c>
      <c r="C90" s="37" t="s">
        <v>13</v>
      </c>
      <c r="D90" s="38">
        <v>130.1</v>
      </c>
      <c r="E90" s="38">
        <v>16.45</v>
      </c>
      <c r="F90" s="36">
        <v>1999</v>
      </c>
      <c r="G90" s="37" t="s">
        <v>3</v>
      </c>
      <c r="H90" s="37" t="s">
        <v>2</v>
      </c>
      <c r="I90" s="37" t="s">
        <v>2</v>
      </c>
      <c r="J90" s="37" t="s">
        <v>58</v>
      </c>
      <c r="K90" s="39"/>
      <c r="L90" s="39"/>
      <c r="M90" s="39"/>
      <c r="N90" s="36">
        <v>1</v>
      </c>
      <c r="P90" s="42">
        <f t="shared" si="6"/>
        <v>178.345</v>
      </c>
      <c r="Q90" s="78">
        <f t="shared" si="8"/>
        <v>1.3708301306687165</v>
      </c>
    </row>
    <row r="91" spans="1:17" x14ac:dyDescent="0.25">
      <c r="A91">
        <f t="shared" si="7"/>
        <v>492242000</v>
      </c>
      <c r="B91" s="52">
        <v>49224</v>
      </c>
      <c r="C91" s="37" t="s">
        <v>13</v>
      </c>
      <c r="D91" s="38">
        <v>130.1</v>
      </c>
      <c r="E91" s="38">
        <v>23.92</v>
      </c>
      <c r="F91" s="36">
        <v>2000</v>
      </c>
      <c r="G91" s="37" t="s">
        <v>3</v>
      </c>
      <c r="H91" s="37" t="s">
        <v>2</v>
      </c>
      <c r="I91" s="37" t="s">
        <v>2</v>
      </c>
      <c r="J91" s="37" t="s">
        <v>58</v>
      </c>
      <c r="K91" s="39"/>
      <c r="L91" s="39"/>
      <c r="M91" s="39"/>
      <c r="N91" s="36">
        <v>1</v>
      </c>
      <c r="P91" s="42">
        <f t="shared" si="6"/>
        <v>259.33300000000003</v>
      </c>
      <c r="Q91" s="78">
        <f t="shared" si="8"/>
        <v>1.9933358954650271</v>
      </c>
    </row>
    <row r="92" spans="1:17" x14ac:dyDescent="0.25">
      <c r="A92">
        <f t="shared" si="7"/>
        <v>492242001</v>
      </c>
      <c r="B92" s="52">
        <v>49224</v>
      </c>
      <c r="C92" s="37" t="s">
        <v>13</v>
      </c>
      <c r="D92" s="38">
        <v>130.1</v>
      </c>
      <c r="E92" s="38">
        <v>21.32</v>
      </c>
      <c r="F92" s="36">
        <v>2001</v>
      </c>
      <c r="G92" s="37" t="s">
        <v>3</v>
      </c>
      <c r="H92" s="37" t="s">
        <v>2</v>
      </c>
      <c r="I92" s="37" t="s">
        <v>2</v>
      </c>
      <c r="J92" s="37" t="s">
        <v>58</v>
      </c>
      <c r="K92" s="39"/>
      <c r="L92" s="39"/>
      <c r="M92" s="39"/>
      <c r="N92" s="36">
        <v>1</v>
      </c>
      <c r="P92" s="42">
        <f t="shared" si="6"/>
        <v>231.14400000000001</v>
      </c>
      <c r="Q92" s="78">
        <f t="shared" si="8"/>
        <v>1.7766641045349731</v>
      </c>
    </row>
    <row r="93" spans="1:17" x14ac:dyDescent="0.25">
      <c r="A93">
        <f t="shared" si="7"/>
        <v>492242002</v>
      </c>
      <c r="B93" s="52">
        <v>49224</v>
      </c>
      <c r="C93" s="37" t="s">
        <v>13</v>
      </c>
      <c r="D93" s="38">
        <v>130.1</v>
      </c>
      <c r="E93" s="38">
        <v>25.86</v>
      </c>
      <c r="F93" s="36">
        <v>2002</v>
      </c>
      <c r="G93" s="37" t="s">
        <v>3</v>
      </c>
      <c r="H93" s="37" t="s">
        <v>2</v>
      </c>
      <c r="I93" s="37" t="s">
        <v>2</v>
      </c>
      <c r="J93" s="37" t="s">
        <v>58</v>
      </c>
      <c r="K93" s="39"/>
      <c r="L93" s="39"/>
      <c r="M93" s="39"/>
      <c r="N93" s="36">
        <v>1</v>
      </c>
      <c r="P93" s="42">
        <f t="shared" si="6"/>
        <v>280.36599999999999</v>
      </c>
      <c r="Q93" s="78">
        <f t="shared" si="8"/>
        <v>2.1550038431975405</v>
      </c>
    </row>
    <row r="94" spans="1:17" x14ac:dyDescent="0.25">
      <c r="A94">
        <f t="shared" si="7"/>
        <v>492242003</v>
      </c>
      <c r="B94" s="52">
        <v>49224</v>
      </c>
      <c r="C94" s="37" t="s">
        <v>13</v>
      </c>
      <c r="D94" s="38">
        <v>130.1</v>
      </c>
      <c r="E94" s="38">
        <v>14.05</v>
      </c>
      <c r="F94" s="36">
        <v>2003</v>
      </c>
      <c r="G94" s="37" t="s">
        <v>59</v>
      </c>
      <c r="H94" s="37" t="s">
        <v>2</v>
      </c>
      <c r="I94" s="37" t="s">
        <v>2</v>
      </c>
      <c r="J94" s="37" t="s">
        <v>58</v>
      </c>
      <c r="K94" s="39"/>
      <c r="L94" s="39"/>
      <c r="M94" s="39"/>
      <c r="N94" s="36">
        <v>1</v>
      </c>
      <c r="P94" s="42">
        <f t="shared" si="6"/>
        <v>152.32499999999999</v>
      </c>
      <c r="Q94" s="78">
        <f t="shared" si="8"/>
        <v>1.1708301306687163</v>
      </c>
    </row>
    <row r="95" spans="1:17" x14ac:dyDescent="0.25">
      <c r="A95">
        <f t="shared" si="7"/>
        <v>492242004</v>
      </c>
      <c r="B95" s="52">
        <v>49224</v>
      </c>
      <c r="C95" s="37" t="s">
        <v>13</v>
      </c>
      <c r="D95" s="38">
        <v>130.1</v>
      </c>
      <c r="E95" s="38">
        <v>22.83</v>
      </c>
      <c r="F95" s="36">
        <v>2004</v>
      </c>
      <c r="G95" s="37" t="s">
        <v>3</v>
      </c>
      <c r="H95" s="37" t="s">
        <v>2</v>
      </c>
      <c r="I95" s="37" t="s">
        <v>2</v>
      </c>
      <c r="J95" s="37" t="s">
        <v>2</v>
      </c>
      <c r="K95" s="39"/>
      <c r="L95" s="39"/>
      <c r="M95" s="39"/>
      <c r="N95" s="36">
        <v>1</v>
      </c>
      <c r="P95" s="42">
        <f t="shared" si="6"/>
        <v>247.51499999999999</v>
      </c>
      <c r="Q95" s="78">
        <f t="shared" si="8"/>
        <v>1.9024980784012298</v>
      </c>
    </row>
    <row r="96" spans="1:17" x14ac:dyDescent="0.25">
      <c r="A96">
        <f t="shared" si="7"/>
        <v>492242005</v>
      </c>
      <c r="B96" s="52">
        <v>49224</v>
      </c>
      <c r="C96" s="37" t="s">
        <v>13</v>
      </c>
      <c r="D96" s="38">
        <v>130.1</v>
      </c>
      <c r="E96" s="38">
        <v>10.15</v>
      </c>
      <c r="F96" s="36">
        <v>2005</v>
      </c>
      <c r="G96" s="37" t="s">
        <v>60</v>
      </c>
      <c r="H96" s="37" t="s">
        <v>2</v>
      </c>
      <c r="I96" s="37" t="s">
        <v>2</v>
      </c>
      <c r="J96" s="37" t="s">
        <v>2</v>
      </c>
      <c r="K96" s="39"/>
      <c r="L96" s="39"/>
      <c r="M96" s="39"/>
      <c r="N96" s="36">
        <v>1</v>
      </c>
      <c r="P96" s="42">
        <f t="shared" si="6"/>
        <v>110.04300000000001</v>
      </c>
      <c r="Q96" s="78">
        <f t="shared" si="8"/>
        <v>0.84583397386625681</v>
      </c>
    </row>
    <row r="97" spans="1:17" x14ac:dyDescent="0.25">
      <c r="A97">
        <f t="shared" si="7"/>
        <v>492242006</v>
      </c>
      <c r="B97" s="52">
        <v>49224</v>
      </c>
      <c r="C97" s="37" t="s">
        <v>13</v>
      </c>
      <c r="D97" s="38">
        <v>130.1</v>
      </c>
      <c r="E97" s="38">
        <v>5.13</v>
      </c>
      <c r="F97" s="36">
        <v>2006</v>
      </c>
      <c r="G97" s="37" t="s">
        <v>5</v>
      </c>
      <c r="H97" s="37" t="s">
        <v>2</v>
      </c>
      <c r="I97" s="37" t="s">
        <v>2</v>
      </c>
      <c r="J97" s="37" t="s">
        <v>38</v>
      </c>
      <c r="K97" s="39"/>
      <c r="L97" s="39"/>
      <c r="M97" s="41">
        <v>0</v>
      </c>
      <c r="N97" s="36">
        <v>1</v>
      </c>
      <c r="P97" s="42">
        <f t="shared" si="6"/>
        <v>55.618000000000002</v>
      </c>
      <c r="Q97" s="78">
        <f t="shared" si="8"/>
        <v>0.42750192159877021</v>
      </c>
    </row>
    <row r="98" spans="1:17" x14ac:dyDescent="0.25">
      <c r="A98">
        <f t="shared" si="7"/>
        <v>492242007</v>
      </c>
      <c r="B98" s="52">
        <v>49224</v>
      </c>
      <c r="C98" s="37" t="s">
        <v>13</v>
      </c>
      <c r="D98" s="38">
        <v>130.1</v>
      </c>
      <c r="E98" s="38">
        <v>1.33</v>
      </c>
      <c r="F98" s="36">
        <v>2007</v>
      </c>
      <c r="G98" s="37" t="s">
        <v>5</v>
      </c>
      <c r="H98" s="37" t="s">
        <v>2</v>
      </c>
      <c r="I98" s="37" t="s">
        <v>2</v>
      </c>
      <c r="J98" s="37" t="s">
        <v>38</v>
      </c>
      <c r="K98" s="41">
        <v>29.8</v>
      </c>
      <c r="L98" s="41">
        <v>13.18</v>
      </c>
      <c r="M98" s="41">
        <v>0</v>
      </c>
      <c r="N98" s="36">
        <v>1</v>
      </c>
      <c r="P98" s="42">
        <f t="shared" si="6"/>
        <v>14.419</v>
      </c>
      <c r="Q98" s="78">
        <f t="shared" si="8"/>
        <v>0.11083013066871639</v>
      </c>
    </row>
    <row r="99" spans="1:17" x14ac:dyDescent="0.25">
      <c r="A99">
        <f t="shared" si="7"/>
        <v>492242008</v>
      </c>
      <c r="B99" s="52">
        <v>49224</v>
      </c>
      <c r="C99" s="37" t="s">
        <v>13</v>
      </c>
      <c r="D99" s="38">
        <v>130.1</v>
      </c>
      <c r="E99" s="38">
        <v>5.84</v>
      </c>
      <c r="F99" s="36">
        <v>2008</v>
      </c>
      <c r="G99" s="37" t="s">
        <v>5</v>
      </c>
      <c r="H99" s="37" t="s">
        <v>2</v>
      </c>
      <c r="I99" s="37" t="s">
        <v>2</v>
      </c>
      <c r="J99" s="37" t="s">
        <v>38</v>
      </c>
      <c r="K99" s="41">
        <v>78.180000000000007</v>
      </c>
      <c r="L99" s="41">
        <v>72.34</v>
      </c>
      <c r="M99" s="41">
        <v>0</v>
      </c>
      <c r="N99" s="36">
        <v>1</v>
      </c>
      <c r="P99" s="42">
        <f t="shared" si="6"/>
        <v>63.314999999999998</v>
      </c>
      <c r="Q99" s="78">
        <f t="shared" si="8"/>
        <v>0.48666410453497311</v>
      </c>
    </row>
    <row r="100" spans="1:17" x14ac:dyDescent="0.25">
      <c r="A100">
        <f t="shared" si="7"/>
        <v>492242009</v>
      </c>
      <c r="B100" s="52">
        <v>49224</v>
      </c>
      <c r="C100" s="37" t="s">
        <v>13</v>
      </c>
      <c r="D100" s="38">
        <v>130.1</v>
      </c>
      <c r="E100" s="38">
        <v>4.3099999999999996</v>
      </c>
      <c r="F100" s="36">
        <v>2009</v>
      </c>
      <c r="G100" s="37" t="s">
        <v>6</v>
      </c>
      <c r="H100" s="37" t="s">
        <v>2</v>
      </c>
      <c r="I100" s="37" t="s">
        <v>2</v>
      </c>
      <c r="J100" s="37" t="s">
        <v>38</v>
      </c>
      <c r="K100" s="38">
        <v>72.34</v>
      </c>
      <c r="L100" s="38">
        <v>68.03</v>
      </c>
      <c r="M100" s="38">
        <v>0</v>
      </c>
      <c r="N100" s="36">
        <v>1</v>
      </c>
      <c r="P100" s="42">
        <f t="shared" si="6"/>
        <v>46.728000000000002</v>
      </c>
      <c r="Q100" s="78">
        <f t="shared" si="8"/>
        <v>0.35916986933128364</v>
      </c>
    </row>
    <row r="101" spans="1:17" x14ac:dyDescent="0.25">
      <c r="A101">
        <f t="shared" si="7"/>
        <v>492242010</v>
      </c>
      <c r="B101" s="52">
        <v>49224</v>
      </c>
      <c r="C101" s="37" t="s">
        <v>13</v>
      </c>
      <c r="D101" s="38">
        <v>130.1</v>
      </c>
      <c r="E101" s="38">
        <v>20.53</v>
      </c>
      <c r="F101" s="36">
        <v>2010</v>
      </c>
      <c r="G101" s="37" t="s">
        <v>2</v>
      </c>
      <c r="H101" s="37" t="s">
        <v>2</v>
      </c>
      <c r="I101" s="37" t="s">
        <v>2</v>
      </c>
      <c r="J101" s="37" t="s">
        <v>38</v>
      </c>
      <c r="K101" s="38">
        <v>68.03</v>
      </c>
      <c r="L101" s="38">
        <v>47.5</v>
      </c>
      <c r="M101" s="38">
        <v>0</v>
      </c>
      <c r="N101" s="36">
        <v>1</v>
      </c>
      <c r="P101" s="42">
        <f t="shared" si="6"/>
        <v>222.57900000000001</v>
      </c>
      <c r="Q101" s="78">
        <f t="shared" si="8"/>
        <v>1.7108301306687166</v>
      </c>
    </row>
    <row r="102" spans="1:17" x14ac:dyDescent="0.25">
      <c r="A102">
        <f t="shared" si="7"/>
        <v>492242011</v>
      </c>
      <c r="B102" s="52">
        <v>49224</v>
      </c>
      <c r="C102" s="37" t="s">
        <v>13</v>
      </c>
      <c r="D102" s="38">
        <v>130.1</v>
      </c>
      <c r="E102" s="38">
        <v>0</v>
      </c>
      <c r="F102" s="36">
        <v>2011</v>
      </c>
      <c r="G102" s="37" t="s">
        <v>2</v>
      </c>
      <c r="H102" s="37" t="s">
        <v>2</v>
      </c>
      <c r="I102" s="37" t="s">
        <v>2</v>
      </c>
      <c r="J102" s="37" t="s">
        <v>38</v>
      </c>
      <c r="K102" s="38">
        <v>47.5</v>
      </c>
      <c r="L102" s="38">
        <v>0</v>
      </c>
      <c r="M102" s="38">
        <v>0</v>
      </c>
      <c r="N102" s="36">
        <v>1</v>
      </c>
      <c r="P102" s="42">
        <f t="shared" si="6"/>
        <v>0</v>
      </c>
      <c r="Q102" s="78">
        <f t="shared" si="8"/>
        <v>0</v>
      </c>
    </row>
    <row r="103" spans="1:17" x14ac:dyDescent="0.25">
      <c r="B103" s="53"/>
      <c r="C103" s="37"/>
      <c r="D103" s="38"/>
      <c r="E103" s="38"/>
      <c r="F103" s="36"/>
      <c r="G103" s="37"/>
      <c r="H103" s="37"/>
      <c r="I103" s="37"/>
      <c r="J103" s="37"/>
      <c r="K103" s="38"/>
      <c r="L103" s="38"/>
      <c r="M103" s="38"/>
      <c r="N103" s="36"/>
    </row>
    <row r="104" spans="1:17" x14ac:dyDescent="0.25">
      <c r="B104" s="54">
        <v>49225</v>
      </c>
      <c r="C104" s="46" t="s">
        <v>14</v>
      </c>
      <c r="D104" s="47">
        <v>89.7</v>
      </c>
      <c r="E104" s="47">
        <v>16</v>
      </c>
      <c r="F104" s="45">
        <v>1983</v>
      </c>
      <c r="G104" s="46" t="s">
        <v>7</v>
      </c>
      <c r="H104" s="46" t="b">
        <f>G104=G137</f>
        <v>1</v>
      </c>
      <c r="I104" s="46" t="s">
        <v>2</v>
      </c>
      <c r="J104" s="46" t="s">
        <v>58</v>
      </c>
      <c r="K104" s="48"/>
      <c r="L104" s="48"/>
      <c r="M104" s="48"/>
      <c r="N104" s="45">
        <v>1</v>
      </c>
      <c r="P104" s="42">
        <f t="shared" ref="P104:P132" si="9">ROUND(E104/12*D104,3)</f>
        <v>119.6</v>
      </c>
      <c r="Q104" s="78">
        <f>P104/D104</f>
        <v>1.3333333333333333</v>
      </c>
    </row>
    <row r="105" spans="1:17" x14ac:dyDescent="0.25">
      <c r="B105" s="54">
        <v>49225</v>
      </c>
      <c r="C105" s="46" t="s">
        <v>14</v>
      </c>
      <c r="D105" s="47">
        <v>89.7</v>
      </c>
      <c r="E105" s="47">
        <v>4.45</v>
      </c>
      <c r="F105" s="45">
        <v>1984</v>
      </c>
      <c r="G105" s="46" t="s">
        <v>7</v>
      </c>
      <c r="H105" s="46" t="b">
        <f t="shared" ref="H105:H130" si="10">G105=G138</f>
        <v>0</v>
      </c>
      <c r="I105" s="46" t="s">
        <v>2</v>
      </c>
      <c r="J105" s="46" t="s">
        <v>58</v>
      </c>
      <c r="K105" s="48"/>
      <c r="L105" s="48"/>
      <c r="M105" s="48"/>
      <c r="N105" s="45">
        <v>1</v>
      </c>
      <c r="P105" s="42">
        <f t="shared" si="9"/>
        <v>33.264000000000003</v>
      </c>
      <c r="Q105" s="78">
        <f t="shared" ref="Q105:Q132" si="11">P105/D105</f>
        <v>0.37083612040133779</v>
      </c>
    </row>
    <row r="106" spans="1:17" x14ac:dyDescent="0.25">
      <c r="B106" s="54">
        <v>49225</v>
      </c>
      <c r="C106" s="46" t="s">
        <v>14</v>
      </c>
      <c r="D106" s="47">
        <v>89.7</v>
      </c>
      <c r="E106" s="47">
        <v>4.29</v>
      </c>
      <c r="F106" s="45">
        <v>1985</v>
      </c>
      <c r="G106" s="46" t="s">
        <v>61</v>
      </c>
      <c r="H106" s="46" t="b">
        <f t="shared" si="10"/>
        <v>0</v>
      </c>
      <c r="I106" s="46" t="s">
        <v>2</v>
      </c>
      <c r="J106" s="46" t="s">
        <v>58</v>
      </c>
      <c r="K106" s="49"/>
      <c r="L106" s="49"/>
      <c r="M106" s="49"/>
      <c r="N106" s="45">
        <v>1</v>
      </c>
      <c r="P106" s="42">
        <f t="shared" si="9"/>
        <v>32.067999999999998</v>
      </c>
      <c r="Q106" s="78">
        <f t="shared" si="11"/>
        <v>0.35750278706800442</v>
      </c>
    </row>
    <row r="107" spans="1:17" x14ac:dyDescent="0.25">
      <c r="B107" s="54">
        <v>49225</v>
      </c>
      <c r="C107" s="46" t="s">
        <v>14</v>
      </c>
      <c r="D107" s="47">
        <v>89.7</v>
      </c>
      <c r="E107" s="47">
        <v>0</v>
      </c>
      <c r="F107" s="45">
        <v>1986</v>
      </c>
      <c r="G107" s="46" t="s">
        <v>2</v>
      </c>
      <c r="H107" s="46" t="b">
        <f t="shared" si="10"/>
        <v>0</v>
      </c>
      <c r="I107" s="46" t="s">
        <v>2</v>
      </c>
      <c r="J107" s="46" t="s">
        <v>58</v>
      </c>
      <c r="K107" s="49"/>
      <c r="L107" s="49"/>
      <c r="M107" s="49"/>
      <c r="N107" s="45">
        <v>1</v>
      </c>
      <c r="P107" s="42">
        <f t="shared" si="9"/>
        <v>0</v>
      </c>
      <c r="Q107" s="78">
        <f t="shared" si="11"/>
        <v>0</v>
      </c>
    </row>
    <row r="108" spans="1:17" x14ac:dyDescent="0.25">
      <c r="B108" s="54">
        <v>49225</v>
      </c>
      <c r="C108" s="46" t="s">
        <v>14</v>
      </c>
      <c r="D108" s="47">
        <v>89.7</v>
      </c>
      <c r="E108" s="47">
        <v>0</v>
      </c>
      <c r="F108" s="45">
        <v>1987</v>
      </c>
      <c r="G108" s="46" t="s">
        <v>2</v>
      </c>
      <c r="H108" s="46" t="b">
        <f t="shared" si="10"/>
        <v>0</v>
      </c>
      <c r="I108" s="46" t="s">
        <v>2</v>
      </c>
      <c r="J108" s="46" t="s">
        <v>58</v>
      </c>
      <c r="K108" s="49"/>
      <c r="L108" s="49"/>
      <c r="M108" s="49"/>
      <c r="N108" s="45">
        <v>1</v>
      </c>
      <c r="P108" s="42">
        <f t="shared" si="9"/>
        <v>0</v>
      </c>
      <c r="Q108" s="78">
        <f t="shared" si="11"/>
        <v>0</v>
      </c>
    </row>
    <row r="109" spans="1:17" x14ac:dyDescent="0.25">
      <c r="B109" s="54">
        <v>49225</v>
      </c>
      <c r="C109" s="46" t="s">
        <v>14</v>
      </c>
      <c r="D109" s="47">
        <v>91.8</v>
      </c>
      <c r="E109" s="47">
        <v>0</v>
      </c>
      <c r="F109" s="45">
        <v>1988</v>
      </c>
      <c r="G109" s="46" t="s">
        <v>2</v>
      </c>
      <c r="H109" s="46" t="b">
        <f t="shared" si="10"/>
        <v>0</v>
      </c>
      <c r="I109" s="46" t="s">
        <v>2</v>
      </c>
      <c r="J109" s="46" t="s">
        <v>58</v>
      </c>
      <c r="K109" s="49"/>
      <c r="L109" s="49"/>
      <c r="M109" s="49"/>
      <c r="N109" s="45">
        <v>1</v>
      </c>
      <c r="P109" s="42">
        <f t="shared" si="9"/>
        <v>0</v>
      </c>
      <c r="Q109" s="78">
        <f t="shared" si="11"/>
        <v>0</v>
      </c>
    </row>
    <row r="110" spans="1:17" x14ac:dyDescent="0.25">
      <c r="B110" s="54">
        <v>49225</v>
      </c>
      <c r="C110" s="46" t="s">
        <v>14</v>
      </c>
      <c r="D110" s="47">
        <v>91.8</v>
      </c>
      <c r="E110" s="47">
        <v>0</v>
      </c>
      <c r="F110" s="45">
        <v>1989</v>
      </c>
      <c r="G110" s="46" t="s">
        <v>2</v>
      </c>
      <c r="H110" s="46" t="b">
        <f t="shared" si="10"/>
        <v>0</v>
      </c>
      <c r="I110" s="46" t="s">
        <v>2</v>
      </c>
      <c r="J110" s="46" t="s">
        <v>58</v>
      </c>
      <c r="K110" s="49"/>
      <c r="L110" s="49"/>
      <c r="M110" s="49"/>
      <c r="N110" s="45">
        <v>1</v>
      </c>
      <c r="P110" s="42">
        <f t="shared" si="9"/>
        <v>0</v>
      </c>
      <c r="Q110" s="78">
        <f t="shared" si="11"/>
        <v>0</v>
      </c>
    </row>
    <row r="111" spans="1:17" x14ac:dyDescent="0.25">
      <c r="B111" s="54">
        <v>49225</v>
      </c>
      <c r="C111" s="46" t="s">
        <v>14</v>
      </c>
      <c r="D111" s="47">
        <v>91.8</v>
      </c>
      <c r="E111" s="47">
        <v>3.87</v>
      </c>
      <c r="F111" s="45">
        <v>1990</v>
      </c>
      <c r="G111" s="46" t="s">
        <v>7</v>
      </c>
      <c r="H111" s="46" t="b">
        <f t="shared" si="10"/>
        <v>0</v>
      </c>
      <c r="I111" s="46" t="s">
        <v>2</v>
      </c>
      <c r="J111" s="46" t="s">
        <v>58</v>
      </c>
      <c r="K111" s="49"/>
      <c r="L111" s="49"/>
      <c r="M111" s="49"/>
      <c r="N111" s="45">
        <v>1</v>
      </c>
      <c r="P111" s="42">
        <f t="shared" si="9"/>
        <v>29.606000000000002</v>
      </c>
      <c r="Q111" s="78">
        <f t="shared" si="11"/>
        <v>0.32250544662309372</v>
      </c>
    </row>
    <row r="112" spans="1:17" x14ac:dyDescent="0.25">
      <c r="B112" s="54">
        <v>49225</v>
      </c>
      <c r="C112" s="46" t="s">
        <v>14</v>
      </c>
      <c r="D112" s="47">
        <v>91.8</v>
      </c>
      <c r="E112" s="47">
        <v>0</v>
      </c>
      <c r="F112" s="45">
        <v>1991</v>
      </c>
      <c r="G112" s="46" t="s">
        <v>2</v>
      </c>
      <c r="H112" s="46" t="b">
        <f t="shared" si="10"/>
        <v>0</v>
      </c>
      <c r="I112" s="46" t="s">
        <v>2</v>
      </c>
      <c r="J112" s="46" t="s">
        <v>58</v>
      </c>
      <c r="K112" s="49"/>
      <c r="L112" s="49"/>
      <c r="M112" s="49"/>
      <c r="N112" s="45">
        <v>1</v>
      </c>
      <c r="P112" s="42">
        <f t="shared" si="9"/>
        <v>0</v>
      </c>
      <c r="Q112" s="78">
        <f t="shared" si="11"/>
        <v>0</v>
      </c>
    </row>
    <row r="113" spans="2:17" x14ac:dyDescent="0.25">
      <c r="B113" s="54">
        <v>49225</v>
      </c>
      <c r="C113" s="46" t="s">
        <v>14</v>
      </c>
      <c r="D113" s="47">
        <v>91.8</v>
      </c>
      <c r="E113" s="47">
        <v>0</v>
      </c>
      <c r="F113" s="45">
        <v>1992</v>
      </c>
      <c r="G113" s="46" t="s">
        <v>2</v>
      </c>
      <c r="H113" s="46" t="b">
        <f t="shared" si="10"/>
        <v>0</v>
      </c>
      <c r="I113" s="46" t="s">
        <v>2</v>
      </c>
      <c r="J113" s="46" t="s">
        <v>58</v>
      </c>
      <c r="K113" s="49"/>
      <c r="L113" s="49"/>
      <c r="M113" s="49"/>
      <c r="N113" s="45">
        <v>1</v>
      </c>
      <c r="P113" s="42">
        <f t="shared" si="9"/>
        <v>0</v>
      </c>
      <c r="Q113" s="78">
        <f t="shared" si="11"/>
        <v>0</v>
      </c>
    </row>
    <row r="114" spans="2:17" x14ac:dyDescent="0.25">
      <c r="B114" s="54">
        <v>49225</v>
      </c>
      <c r="C114" s="46" t="s">
        <v>14</v>
      </c>
      <c r="D114" s="47">
        <v>91.8</v>
      </c>
      <c r="E114" s="47">
        <v>0</v>
      </c>
      <c r="F114" s="45">
        <v>1993</v>
      </c>
      <c r="G114" s="46" t="s">
        <v>2</v>
      </c>
      <c r="H114" s="46" t="b">
        <f t="shared" si="10"/>
        <v>0</v>
      </c>
      <c r="I114" s="46" t="s">
        <v>2</v>
      </c>
      <c r="J114" s="46" t="s">
        <v>58</v>
      </c>
      <c r="K114" s="49"/>
      <c r="L114" s="49"/>
      <c r="M114" s="49"/>
      <c r="N114" s="45">
        <v>1</v>
      </c>
      <c r="P114" s="42">
        <f t="shared" si="9"/>
        <v>0</v>
      </c>
      <c r="Q114" s="78">
        <f t="shared" si="11"/>
        <v>0</v>
      </c>
    </row>
    <row r="115" spans="2:17" x14ac:dyDescent="0.25">
      <c r="B115" s="54">
        <v>49225</v>
      </c>
      <c r="C115" s="46" t="s">
        <v>14</v>
      </c>
      <c r="D115" s="47">
        <v>91.8</v>
      </c>
      <c r="E115" s="47">
        <v>0</v>
      </c>
      <c r="F115" s="45">
        <v>1994</v>
      </c>
      <c r="G115" s="46" t="s">
        <v>2</v>
      </c>
      <c r="H115" s="46" t="b">
        <f t="shared" si="10"/>
        <v>0</v>
      </c>
      <c r="I115" s="46" t="s">
        <v>2</v>
      </c>
      <c r="J115" s="46" t="s">
        <v>58</v>
      </c>
      <c r="K115" s="49"/>
      <c r="L115" s="49"/>
      <c r="M115" s="50"/>
      <c r="N115" s="45">
        <v>1</v>
      </c>
      <c r="P115" s="42">
        <f t="shared" si="9"/>
        <v>0</v>
      </c>
      <c r="Q115" s="78">
        <f t="shared" si="11"/>
        <v>0</v>
      </c>
    </row>
    <row r="116" spans="2:17" x14ac:dyDescent="0.25">
      <c r="B116" s="54">
        <v>49225</v>
      </c>
      <c r="C116" s="46" t="s">
        <v>14</v>
      </c>
      <c r="D116" s="47">
        <v>91.8</v>
      </c>
      <c r="E116" s="47">
        <v>0</v>
      </c>
      <c r="F116" s="45">
        <v>1995</v>
      </c>
      <c r="G116" s="46" t="s">
        <v>2</v>
      </c>
      <c r="H116" s="46" t="b">
        <f t="shared" si="10"/>
        <v>0</v>
      </c>
      <c r="I116" s="46" t="s">
        <v>2</v>
      </c>
      <c r="J116" s="46" t="s">
        <v>58</v>
      </c>
      <c r="K116" s="50"/>
      <c r="L116" s="50"/>
      <c r="M116" s="50"/>
      <c r="N116" s="45">
        <v>1</v>
      </c>
      <c r="P116" s="42">
        <f t="shared" si="9"/>
        <v>0</v>
      </c>
      <c r="Q116" s="78">
        <f t="shared" si="11"/>
        <v>0</v>
      </c>
    </row>
    <row r="117" spans="2:17" x14ac:dyDescent="0.25">
      <c r="B117" s="54">
        <v>49225</v>
      </c>
      <c r="C117" s="46" t="s">
        <v>14</v>
      </c>
      <c r="D117" s="47">
        <v>91.8</v>
      </c>
      <c r="E117" s="47">
        <v>12.99</v>
      </c>
      <c r="F117" s="45">
        <v>1996</v>
      </c>
      <c r="G117" s="46" t="s">
        <v>3</v>
      </c>
      <c r="H117" s="46" t="b">
        <f t="shared" si="10"/>
        <v>1</v>
      </c>
      <c r="I117" s="46" t="s">
        <v>2</v>
      </c>
      <c r="J117" s="46" t="s">
        <v>58</v>
      </c>
      <c r="K117" s="50"/>
      <c r="L117" s="50"/>
      <c r="M117" s="50"/>
      <c r="N117" s="45">
        <v>1</v>
      </c>
      <c r="P117" s="42">
        <f t="shared" si="9"/>
        <v>99.373999999999995</v>
      </c>
      <c r="Q117" s="78">
        <f t="shared" si="11"/>
        <v>1.0825054466230937</v>
      </c>
    </row>
    <row r="118" spans="2:17" x14ac:dyDescent="0.25">
      <c r="B118" s="54">
        <v>49225</v>
      </c>
      <c r="C118" s="46" t="s">
        <v>14</v>
      </c>
      <c r="D118" s="47">
        <v>91.8</v>
      </c>
      <c r="E118" s="47">
        <v>18.75</v>
      </c>
      <c r="F118" s="45">
        <v>1997</v>
      </c>
      <c r="G118" s="46" t="s">
        <v>3</v>
      </c>
      <c r="H118" s="46" t="b">
        <f t="shared" si="10"/>
        <v>1</v>
      </c>
      <c r="I118" s="46" t="s">
        <v>2</v>
      </c>
      <c r="J118" s="46" t="s">
        <v>58</v>
      </c>
      <c r="K118" s="49"/>
      <c r="L118" s="49"/>
      <c r="M118" s="49"/>
      <c r="N118" s="45">
        <v>1</v>
      </c>
      <c r="P118" s="42">
        <f t="shared" si="9"/>
        <v>143.43799999999999</v>
      </c>
      <c r="Q118" s="78">
        <f t="shared" si="11"/>
        <v>1.5625054466230937</v>
      </c>
    </row>
    <row r="119" spans="2:17" x14ac:dyDescent="0.25">
      <c r="B119" s="54">
        <v>49225</v>
      </c>
      <c r="C119" s="46" t="s">
        <v>14</v>
      </c>
      <c r="D119" s="47">
        <v>91.8</v>
      </c>
      <c r="E119" s="47">
        <v>20.9</v>
      </c>
      <c r="F119" s="45">
        <v>1998</v>
      </c>
      <c r="G119" s="46" t="s">
        <v>3</v>
      </c>
      <c r="H119" s="46" t="b">
        <f t="shared" si="10"/>
        <v>1</v>
      </c>
      <c r="I119" s="46" t="s">
        <v>2</v>
      </c>
      <c r="J119" s="46" t="s">
        <v>58</v>
      </c>
      <c r="K119" s="49"/>
      <c r="L119" s="49"/>
      <c r="M119" s="49"/>
      <c r="N119" s="45">
        <v>1</v>
      </c>
      <c r="P119" s="42">
        <f t="shared" si="9"/>
        <v>159.88499999999999</v>
      </c>
      <c r="Q119" s="78">
        <f t="shared" si="11"/>
        <v>1.7416666666666667</v>
      </c>
    </row>
    <row r="120" spans="2:17" x14ac:dyDescent="0.25">
      <c r="B120" s="54">
        <v>49225</v>
      </c>
      <c r="C120" s="46" t="s">
        <v>14</v>
      </c>
      <c r="D120" s="47">
        <v>91.8</v>
      </c>
      <c r="E120" s="47">
        <v>13.73</v>
      </c>
      <c r="F120" s="45">
        <v>1999</v>
      </c>
      <c r="G120" s="46" t="s">
        <v>59</v>
      </c>
      <c r="H120" s="46" t="b">
        <f t="shared" si="10"/>
        <v>1</v>
      </c>
      <c r="I120" s="46" t="s">
        <v>2</v>
      </c>
      <c r="J120" s="46" t="s">
        <v>58</v>
      </c>
      <c r="K120" s="49"/>
      <c r="L120" s="49"/>
      <c r="M120" s="49"/>
      <c r="N120" s="45">
        <v>1</v>
      </c>
      <c r="P120" s="42">
        <f t="shared" si="9"/>
        <v>105.035</v>
      </c>
      <c r="Q120" s="78">
        <f t="shared" si="11"/>
        <v>1.1441721132897604</v>
      </c>
    </row>
    <row r="121" spans="2:17" x14ac:dyDescent="0.25">
      <c r="B121" s="54">
        <v>49225</v>
      </c>
      <c r="C121" s="46" t="s">
        <v>14</v>
      </c>
      <c r="D121" s="47">
        <v>91.8</v>
      </c>
      <c r="E121" s="47">
        <v>8.07</v>
      </c>
      <c r="F121" s="45">
        <v>2000</v>
      </c>
      <c r="G121" s="46" t="s">
        <v>61</v>
      </c>
      <c r="H121" s="46" t="b">
        <f t="shared" si="10"/>
        <v>0</v>
      </c>
      <c r="I121" s="46" t="s">
        <v>2</v>
      </c>
      <c r="J121" s="46" t="s">
        <v>58</v>
      </c>
      <c r="K121" s="49"/>
      <c r="L121" s="49"/>
      <c r="M121" s="49"/>
      <c r="N121" s="45">
        <v>1</v>
      </c>
      <c r="P121" s="42">
        <f t="shared" si="9"/>
        <v>61.735999999999997</v>
      </c>
      <c r="Q121" s="78">
        <f t="shared" si="11"/>
        <v>0.67250544662309364</v>
      </c>
    </row>
    <row r="122" spans="2:17" x14ac:dyDescent="0.25">
      <c r="B122" s="54">
        <v>49225</v>
      </c>
      <c r="C122" s="46" t="s">
        <v>14</v>
      </c>
      <c r="D122" s="47">
        <v>91.8</v>
      </c>
      <c r="E122" s="47">
        <v>10.3</v>
      </c>
      <c r="F122" s="45">
        <v>2001</v>
      </c>
      <c r="G122" s="46" t="s">
        <v>7</v>
      </c>
      <c r="H122" s="46" t="b">
        <f>G122=G155</f>
        <v>0</v>
      </c>
      <c r="I122" s="46" t="s">
        <v>2</v>
      </c>
      <c r="J122" s="46" t="s">
        <v>58</v>
      </c>
      <c r="K122" s="49"/>
      <c r="L122" s="49"/>
      <c r="M122" s="49"/>
      <c r="N122" s="45">
        <v>1</v>
      </c>
      <c r="P122" s="42">
        <f t="shared" si="9"/>
        <v>78.795000000000002</v>
      </c>
      <c r="Q122" s="78">
        <f t="shared" si="11"/>
        <v>0.85833333333333339</v>
      </c>
    </row>
    <row r="123" spans="2:17" x14ac:dyDescent="0.25">
      <c r="B123" s="54">
        <v>49225</v>
      </c>
      <c r="C123" s="46" t="s">
        <v>14</v>
      </c>
      <c r="D123" s="47">
        <v>91.8</v>
      </c>
      <c r="E123" s="47">
        <v>25.31</v>
      </c>
      <c r="F123" s="45">
        <v>2002</v>
      </c>
      <c r="G123" s="46" t="s">
        <v>3</v>
      </c>
      <c r="H123" s="46" t="b">
        <f t="shared" si="10"/>
        <v>1</v>
      </c>
      <c r="I123" s="46" t="s">
        <v>2</v>
      </c>
      <c r="J123" s="46" t="s">
        <v>58</v>
      </c>
      <c r="K123" s="49"/>
      <c r="L123" s="49"/>
      <c r="M123" s="49"/>
      <c r="N123" s="45">
        <v>1</v>
      </c>
      <c r="P123" s="42">
        <f t="shared" si="9"/>
        <v>193.62200000000001</v>
      </c>
      <c r="Q123" s="78">
        <f t="shared" si="11"/>
        <v>2.1091721132897607</v>
      </c>
    </row>
    <row r="124" spans="2:17" x14ac:dyDescent="0.25">
      <c r="B124" s="54">
        <v>49225</v>
      </c>
      <c r="C124" s="46" t="s">
        <v>14</v>
      </c>
      <c r="D124" s="47">
        <v>91.8</v>
      </c>
      <c r="E124" s="47">
        <v>20.86</v>
      </c>
      <c r="F124" s="45">
        <v>2003</v>
      </c>
      <c r="G124" s="46" t="s">
        <v>3</v>
      </c>
      <c r="H124" s="46" t="b">
        <f t="shared" si="10"/>
        <v>1</v>
      </c>
      <c r="I124" s="46" t="s">
        <v>2</v>
      </c>
      <c r="J124" s="46" t="s">
        <v>58</v>
      </c>
      <c r="K124" s="49"/>
      <c r="L124" s="49"/>
      <c r="M124" s="49"/>
      <c r="N124" s="45">
        <v>1</v>
      </c>
      <c r="P124" s="42">
        <f t="shared" si="9"/>
        <v>159.57900000000001</v>
      </c>
      <c r="Q124" s="78">
        <f t="shared" si="11"/>
        <v>1.7383333333333335</v>
      </c>
    </row>
    <row r="125" spans="2:17" x14ac:dyDescent="0.25">
      <c r="B125" s="54">
        <v>49225</v>
      </c>
      <c r="C125" s="46" t="s">
        <v>14</v>
      </c>
      <c r="D125" s="47">
        <v>91.8</v>
      </c>
      <c r="E125" s="47">
        <v>14.49</v>
      </c>
      <c r="F125" s="45">
        <v>2004</v>
      </c>
      <c r="G125" s="46" t="s">
        <v>4</v>
      </c>
      <c r="H125" s="46" t="b">
        <f t="shared" si="10"/>
        <v>1</v>
      </c>
      <c r="I125" s="46" t="s">
        <v>2</v>
      </c>
      <c r="J125" s="46" t="s">
        <v>2</v>
      </c>
      <c r="K125" s="49"/>
      <c r="L125" s="49"/>
      <c r="M125" s="49"/>
      <c r="N125" s="45">
        <v>1</v>
      </c>
      <c r="P125" s="42">
        <f t="shared" si="9"/>
        <v>110.849</v>
      </c>
      <c r="Q125" s="78">
        <f t="shared" si="11"/>
        <v>1.2075054466230937</v>
      </c>
    </row>
    <row r="126" spans="2:17" x14ac:dyDescent="0.25">
      <c r="B126" s="54">
        <v>49225</v>
      </c>
      <c r="C126" s="46" t="s">
        <v>14</v>
      </c>
      <c r="D126" s="47">
        <v>91.8</v>
      </c>
      <c r="E126" s="47">
        <v>1.77</v>
      </c>
      <c r="F126" s="45">
        <v>2005</v>
      </c>
      <c r="G126" s="46" t="s">
        <v>6</v>
      </c>
      <c r="H126" s="46" t="b">
        <f t="shared" si="10"/>
        <v>1</v>
      </c>
      <c r="I126" s="46" t="s">
        <v>2</v>
      </c>
      <c r="J126" s="46" t="s">
        <v>2</v>
      </c>
      <c r="K126" s="49"/>
      <c r="L126" s="49"/>
      <c r="M126" s="49"/>
      <c r="N126" s="45">
        <v>1</v>
      </c>
      <c r="P126" s="42">
        <f t="shared" si="9"/>
        <v>13.541</v>
      </c>
      <c r="Q126" s="78">
        <f t="shared" si="11"/>
        <v>0.1475054466230937</v>
      </c>
    </row>
    <row r="127" spans="2:17" x14ac:dyDescent="0.25">
      <c r="B127" s="54">
        <v>49225</v>
      </c>
      <c r="C127" s="46" t="s">
        <v>14</v>
      </c>
      <c r="D127" s="47">
        <v>91.8</v>
      </c>
      <c r="E127" s="47">
        <v>6.38</v>
      </c>
      <c r="F127" s="45">
        <v>2006</v>
      </c>
      <c r="G127" s="46" t="s">
        <v>61</v>
      </c>
      <c r="H127" s="46" t="b">
        <f>G127=G160</f>
        <v>0</v>
      </c>
      <c r="I127" s="46" t="s">
        <v>2</v>
      </c>
      <c r="J127" s="46" t="s">
        <v>38</v>
      </c>
      <c r="K127" s="49"/>
      <c r="L127" s="49"/>
      <c r="M127" s="51">
        <v>0</v>
      </c>
      <c r="N127" s="45">
        <v>1</v>
      </c>
      <c r="P127" s="42">
        <f t="shared" si="9"/>
        <v>48.807000000000002</v>
      </c>
      <c r="Q127" s="78">
        <f t="shared" si="11"/>
        <v>0.53166666666666673</v>
      </c>
    </row>
    <row r="128" spans="2:17" x14ac:dyDescent="0.25">
      <c r="B128" s="54">
        <v>49225</v>
      </c>
      <c r="C128" s="46" t="s">
        <v>14</v>
      </c>
      <c r="D128" s="47">
        <v>91.8</v>
      </c>
      <c r="E128" s="47">
        <v>7.3</v>
      </c>
      <c r="F128" s="45">
        <v>2007</v>
      </c>
      <c r="G128" s="46" t="s">
        <v>61</v>
      </c>
      <c r="H128" s="46" t="b">
        <f t="shared" si="10"/>
        <v>1</v>
      </c>
      <c r="I128" s="46" t="s">
        <v>2</v>
      </c>
      <c r="J128" s="46" t="s">
        <v>38</v>
      </c>
      <c r="K128" s="51">
        <v>29.8</v>
      </c>
      <c r="L128" s="51">
        <v>14.34</v>
      </c>
      <c r="M128" s="51">
        <v>0</v>
      </c>
      <c r="N128" s="45">
        <v>1</v>
      </c>
      <c r="P128" s="42">
        <f t="shared" si="9"/>
        <v>55.844999999999999</v>
      </c>
      <c r="Q128" s="78">
        <f t="shared" si="11"/>
        <v>0.60833333333333339</v>
      </c>
    </row>
    <row r="129" spans="2:17" x14ac:dyDescent="0.25">
      <c r="B129" s="54">
        <v>49225</v>
      </c>
      <c r="C129" s="46" t="s">
        <v>14</v>
      </c>
      <c r="D129" s="47">
        <v>91.8</v>
      </c>
      <c r="E129" s="47">
        <v>10.57</v>
      </c>
      <c r="F129" s="45">
        <v>2008</v>
      </c>
      <c r="G129" s="46" t="s">
        <v>5</v>
      </c>
      <c r="H129" s="46" t="b">
        <f t="shared" si="10"/>
        <v>1</v>
      </c>
      <c r="I129" s="46" t="s">
        <v>2</v>
      </c>
      <c r="J129" s="46" t="s">
        <v>38</v>
      </c>
      <c r="K129" s="51">
        <v>79.34</v>
      </c>
      <c r="L129" s="51">
        <v>68.77</v>
      </c>
      <c r="M129" s="47">
        <v>0</v>
      </c>
      <c r="N129" s="45">
        <v>1</v>
      </c>
      <c r="P129" s="42">
        <f t="shared" si="9"/>
        <v>80.861000000000004</v>
      </c>
      <c r="Q129" s="78">
        <f t="shared" si="11"/>
        <v>0.88083877995642712</v>
      </c>
    </row>
    <row r="130" spans="2:17" x14ac:dyDescent="0.25">
      <c r="B130" s="54">
        <v>49225</v>
      </c>
      <c r="C130" s="46" t="s">
        <v>14</v>
      </c>
      <c r="D130" s="47">
        <v>91.8</v>
      </c>
      <c r="E130" s="47">
        <v>7.93</v>
      </c>
      <c r="F130" s="45">
        <v>2009</v>
      </c>
      <c r="G130" s="46" t="s">
        <v>5</v>
      </c>
      <c r="H130" s="46" t="b">
        <f t="shared" si="10"/>
        <v>1</v>
      </c>
      <c r="I130" s="46" t="s">
        <v>2</v>
      </c>
      <c r="J130" s="46" t="s">
        <v>38</v>
      </c>
      <c r="K130" s="47">
        <v>68.77</v>
      </c>
      <c r="L130" s="47">
        <v>60.84</v>
      </c>
      <c r="M130" s="47">
        <v>0</v>
      </c>
      <c r="N130" s="45">
        <v>1</v>
      </c>
      <c r="P130" s="42">
        <f t="shared" si="9"/>
        <v>60.664999999999999</v>
      </c>
      <c r="Q130" s="78">
        <f t="shared" si="11"/>
        <v>0.66083877995642704</v>
      </c>
    </row>
    <row r="131" spans="2:17" x14ac:dyDescent="0.25">
      <c r="B131" s="54">
        <v>49225</v>
      </c>
      <c r="C131" s="46" t="s">
        <v>14</v>
      </c>
      <c r="D131" s="47">
        <v>91.8</v>
      </c>
      <c r="E131" s="47">
        <v>6.25</v>
      </c>
      <c r="F131" s="45">
        <v>2010</v>
      </c>
      <c r="G131" s="46" t="s">
        <v>2</v>
      </c>
      <c r="H131" s="46" t="s">
        <v>2</v>
      </c>
      <c r="I131" s="46" t="s">
        <v>2</v>
      </c>
      <c r="J131" s="46" t="s">
        <v>38</v>
      </c>
      <c r="K131" s="47">
        <v>60.84</v>
      </c>
      <c r="L131" s="47">
        <v>54.59</v>
      </c>
      <c r="M131" s="47">
        <v>0</v>
      </c>
      <c r="N131" s="45">
        <v>1</v>
      </c>
      <c r="P131" s="42">
        <f t="shared" si="9"/>
        <v>47.813000000000002</v>
      </c>
      <c r="Q131" s="78">
        <f t="shared" si="11"/>
        <v>0.52083877995642702</v>
      </c>
    </row>
    <row r="132" spans="2:17" x14ac:dyDescent="0.25">
      <c r="B132" s="54">
        <v>49225</v>
      </c>
      <c r="C132" s="46" t="s">
        <v>14</v>
      </c>
      <c r="D132" s="47">
        <v>91.8</v>
      </c>
      <c r="E132" s="47">
        <v>0</v>
      </c>
      <c r="F132" s="45">
        <v>2011</v>
      </c>
      <c r="G132" s="46" t="s">
        <v>2</v>
      </c>
      <c r="H132" s="46" t="s">
        <v>2</v>
      </c>
      <c r="I132" s="46" t="s">
        <v>2</v>
      </c>
      <c r="J132" s="46" t="s">
        <v>38</v>
      </c>
      <c r="K132" s="47">
        <v>54.59</v>
      </c>
      <c r="L132" s="47">
        <v>0</v>
      </c>
      <c r="M132" s="47">
        <v>0</v>
      </c>
      <c r="N132" s="45">
        <v>1</v>
      </c>
      <c r="P132" s="42">
        <f t="shared" si="9"/>
        <v>0</v>
      </c>
      <c r="Q132" s="78">
        <f t="shared" si="11"/>
        <v>0</v>
      </c>
    </row>
    <row r="133" spans="2:17" x14ac:dyDescent="0.25">
      <c r="B133" s="53"/>
      <c r="C133" s="37"/>
      <c r="D133" s="38"/>
      <c r="E133" s="38"/>
      <c r="F133" s="36"/>
      <c r="G133" s="37"/>
      <c r="H133" s="37"/>
      <c r="I133" s="37"/>
      <c r="J133" s="37"/>
      <c r="K133" s="38"/>
      <c r="L133" s="38"/>
      <c r="M133" s="38"/>
      <c r="N133" s="36"/>
      <c r="Q133" s="78"/>
    </row>
    <row r="134" spans="2:17" x14ac:dyDescent="0.25">
      <c r="B134" s="54">
        <v>49225</v>
      </c>
      <c r="C134" s="46" t="s">
        <v>15</v>
      </c>
      <c r="D134" s="47">
        <v>134.69999999999999</v>
      </c>
      <c r="E134" s="47">
        <v>22</v>
      </c>
      <c r="F134" s="45">
        <v>1980</v>
      </c>
      <c r="G134" s="46" t="s">
        <v>3</v>
      </c>
      <c r="H134" s="46" t="s">
        <v>2</v>
      </c>
      <c r="I134" s="46" t="s">
        <v>2</v>
      </c>
      <c r="J134" s="46" t="s">
        <v>2</v>
      </c>
      <c r="K134" s="48"/>
      <c r="L134" s="48"/>
      <c r="M134" s="48"/>
      <c r="N134" s="45">
        <v>1</v>
      </c>
      <c r="P134" s="42">
        <f t="shared" ref="P134:P165" si="12">ROUND(E134/12*D134,3)</f>
        <v>246.95</v>
      </c>
      <c r="Q134" s="78">
        <f>P134/D134</f>
        <v>1.8333333333333335</v>
      </c>
    </row>
    <row r="135" spans="2:17" x14ac:dyDescent="0.25">
      <c r="B135" s="54">
        <v>49225</v>
      </c>
      <c r="C135" s="46" t="s">
        <v>15</v>
      </c>
      <c r="D135" s="47">
        <v>134.69999999999999</v>
      </c>
      <c r="E135" s="47">
        <v>9</v>
      </c>
      <c r="F135" s="45">
        <v>1981</v>
      </c>
      <c r="G135" s="46" t="s">
        <v>3</v>
      </c>
      <c r="H135" s="46" t="s">
        <v>2</v>
      </c>
      <c r="I135" s="46" t="s">
        <v>2</v>
      </c>
      <c r="J135" s="46" t="s">
        <v>2</v>
      </c>
      <c r="K135" s="48"/>
      <c r="L135" s="48"/>
      <c r="M135" s="48"/>
      <c r="N135" s="45">
        <v>1</v>
      </c>
      <c r="P135" s="42">
        <f t="shared" si="12"/>
        <v>101.02500000000001</v>
      </c>
      <c r="Q135" s="78">
        <f t="shared" ref="Q135:Q165" si="13">P135/D135</f>
        <v>0.75000000000000011</v>
      </c>
    </row>
    <row r="136" spans="2:17" x14ac:dyDescent="0.25">
      <c r="B136" s="54">
        <v>49225</v>
      </c>
      <c r="C136" s="46" t="s">
        <v>15</v>
      </c>
      <c r="D136" s="47">
        <v>134.69999999999999</v>
      </c>
      <c r="E136" s="47">
        <v>8.24</v>
      </c>
      <c r="F136" s="45">
        <v>1982</v>
      </c>
      <c r="G136" s="46" t="s">
        <v>7</v>
      </c>
      <c r="H136" s="46" t="s">
        <v>2</v>
      </c>
      <c r="I136" s="46" t="s">
        <v>2</v>
      </c>
      <c r="J136" s="46" t="s">
        <v>2</v>
      </c>
      <c r="K136" s="49"/>
      <c r="L136" s="49"/>
      <c r="M136" s="49"/>
      <c r="N136" s="45">
        <v>1</v>
      </c>
      <c r="P136" s="42">
        <f t="shared" si="12"/>
        <v>92.494</v>
      </c>
      <c r="Q136" s="78">
        <f t="shared" si="13"/>
        <v>0.68666666666666676</v>
      </c>
    </row>
    <row r="137" spans="2:17" x14ac:dyDescent="0.25">
      <c r="B137" s="54">
        <v>49225</v>
      </c>
      <c r="C137" s="46" t="s">
        <v>15</v>
      </c>
      <c r="D137" s="47">
        <v>134.69999999999999</v>
      </c>
      <c r="E137" s="47">
        <v>1.81</v>
      </c>
      <c r="F137" s="45">
        <v>1983</v>
      </c>
      <c r="G137" s="46" t="s">
        <v>7</v>
      </c>
      <c r="H137" s="46" t="s">
        <v>2</v>
      </c>
      <c r="I137" s="46" t="s">
        <v>2</v>
      </c>
      <c r="J137" s="46" t="s">
        <v>58</v>
      </c>
      <c r="K137" s="49"/>
      <c r="L137" s="49"/>
      <c r="M137" s="49"/>
      <c r="N137" s="45">
        <v>1</v>
      </c>
      <c r="P137" s="42">
        <f t="shared" si="12"/>
        <v>20.317</v>
      </c>
      <c r="Q137" s="78">
        <f t="shared" si="13"/>
        <v>0.15083147735708985</v>
      </c>
    </row>
    <row r="138" spans="2:17" x14ac:dyDescent="0.25">
      <c r="B138" s="54">
        <v>49225</v>
      </c>
      <c r="C138" s="46" t="s">
        <v>15</v>
      </c>
      <c r="D138" s="47">
        <v>134.69999999999999</v>
      </c>
      <c r="E138" s="47">
        <v>18.899999999999999</v>
      </c>
      <c r="F138" s="45">
        <v>1984</v>
      </c>
      <c r="G138" s="46" t="s">
        <v>3</v>
      </c>
      <c r="H138" s="46" t="s">
        <v>2</v>
      </c>
      <c r="I138" s="46" t="s">
        <v>2</v>
      </c>
      <c r="J138" s="46" t="s">
        <v>58</v>
      </c>
      <c r="K138" s="49"/>
      <c r="L138" s="49"/>
      <c r="M138" s="49"/>
      <c r="N138" s="45">
        <v>1</v>
      </c>
      <c r="P138" s="42">
        <f t="shared" si="12"/>
        <v>212.15299999999999</v>
      </c>
      <c r="Q138" s="78">
        <f t="shared" si="13"/>
        <v>1.5750037119524871</v>
      </c>
    </row>
    <row r="139" spans="2:17" x14ac:dyDescent="0.25">
      <c r="B139" s="54">
        <v>49225</v>
      </c>
      <c r="C139" s="46" t="s">
        <v>15</v>
      </c>
      <c r="D139" s="47">
        <v>134.69999999999999</v>
      </c>
      <c r="E139" s="47">
        <v>21.95</v>
      </c>
      <c r="F139" s="45">
        <v>1985</v>
      </c>
      <c r="G139" s="46" t="s">
        <v>3</v>
      </c>
      <c r="H139" s="46" t="s">
        <v>2</v>
      </c>
      <c r="I139" s="46" t="s">
        <v>2</v>
      </c>
      <c r="J139" s="46" t="s">
        <v>58</v>
      </c>
      <c r="K139" s="49"/>
      <c r="L139" s="49"/>
      <c r="M139" s="49"/>
      <c r="N139" s="45">
        <v>1</v>
      </c>
      <c r="P139" s="42">
        <f t="shared" si="12"/>
        <v>246.38900000000001</v>
      </c>
      <c r="Q139" s="78">
        <f t="shared" si="13"/>
        <v>1.8291685226429104</v>
      </c>
    </row>
    <row r="140" spans="2:17" x14ac:dyDescent="0.25">
      <c r="B140" s="54">
        <v>49225</v>
      </c>
      <c r="C140" s="46" t="s">
        <v>15</v>
      </c>
      <c r="D140" s="47">
        <v>134.69999999999999</v>
      </c>
      <c r="E140" s="47">
        <v>19</v>
      </c>
      <c r="F140" s="45">
        <v>1986</v>
      </c>
      <c r="G140" s="46" t="s">
        <v>3</v>
      </c>
      <c r="H140" s="46" t="s">
        <v>2</v>
      </c>
      <c r="I140" s="46" t="s">
        <v>2</v>
      </c>
      <c r="J140" s="46" t="s">
        <v>58</v>
      </c>
      <c r="K140" s="49"/>
      <c r="L140" s="49"/>
      <c r="M140" s="49"/>
      <c r="N140" s="45">
        <v>1</v>
      </c>
      <c r="P140" s="42">
        <f t="shared" si="12"/>
        <v>213.27500000000001</v>
      </c>
      <c r="Q140" s="78">
        <f t="shared" si="13"/>
        <v>1.5833333333333335</v>
      </c>
    </row>
    <row r="141" spans="2:17" x14ac:dyDescent="0.25">
      <c r="B141" s="54">
        <v>49225</v>
      </c>
      <c r="C141" s="46" t="s">
        <v>15</v>
      </c>
      <c r="D141" s="47">
        <v>134.69999999999999</v>
      </c>
      <c r="E141" s="47">
        <v>19.079999999999998</v>
      </c>
      <c r="F141" s="45">
        <v>1987</v>
      </c>
      <c r="G141" s="46" t="s">
        <v>3</v>
      </c>
      <c r="H141" s="46" t="s">
        <v>2</v>
      </c>
      <c r="I141" s="46" t="s">
        <v>2</v>
      </c>
      <c r="J141" s="46" t="s">
        <v>58</v>
      </c>
      <c r="K141" s="49"/>
      <c r="L141" s="49"/>
      <c r="M141" s="49"/>
      <c r="N141" s="45">
        <v>1</v>
      </c>
      <c r="P141" s="42">
        <f t="shared" si="12"/>
        <v>214.173</v>
      </c>
      <c r="Q141" s="78">
        <f t="shared" si="13"/>
        <v>1.59</v>
      </c>
    </row>
    <row r="142" spans="2:17" x14ac:dyDescent="0.25">
      <c r="B142" s="54">
        <v>49225</v>
      </c>
      <c r="C142" s="46" t="s">
        <v>15</v>
      </c>
      <c r="D142" s="47">
        <v>132.9</v>
      </c>
      <c r="E142" s="47">
        <v>23.64</v>
      </c>
      <c r="F142" s="45">
        <v>1988</v>
      </c>
      <c r="G142" s="46" t="s">
        <v>3</v>
      </c>
      <c r="H142" s="46" t="s">
        <v>2</v>
      </c>
      <c r="I142" s="46" t="s">
        <v>2</v>
      </c>
      <c r="J142" s="46" t="s">
        <v>58</v>
      </c>
      <c r="K142" s="49"/>
      <c r="L142" s="49"/>
      <c r="M142" s="49"/>
      <c r="N142" s="45">
        <v>1</v>
      </c>
      <c r="P142" s="42">
        <f t="shared" si="12"/>
        <v>261.81299999999999</v>
      </c>
      <c r="Q142" s="78">
        <f t="shared" si="13"/>
        <v>1.9699999999999998</v>
      </c>
    </row>
    <row r="143" spans="2:17" x14ac:dyDescent="0.25">
      <c r="B143" s="54">
        <v>49225</v>
      </c>
      <c r="C143" s="46" t="s">
        <v>15</v>
      </c>
      <c r="D143" s="47">
        <v>132.9</v>
      </c>
      <c r="E143" s="47">
        <v>19.920000000000002</v>
      </c>
      <c r="F143" s="45">
        <v>1989</v>
      </c>
      <c r="G143" s="46" t="s">
        <v>3</v>
      </c>
      <c r="H143" s="46" t="s">
        <v>2</v>
      </c>
      <c r="I143" s="46" t="s">
        <v>2</v>
      </c>
      <c r="J143" s="46" t="s">
        <v>58</v>
      </c>
      <c r="K143" s="49"/>
      <c r="L143" s="49"/>
      <c r="M143" s="49"/>
      <c r="N143" s="45">
        <v>1</v>
      </c>
      <c r="P143" s="42">
        <f t="shared" si="12"/>
        <v>220.614</v>
      </c>
      <c r="Q143" s="78">
        <f t="shared" si="13"/>
        <v>1.66</v>
      </c>
    </row>
    <row r="144" spans="2:17" x14ac:dyDescent="0.25">
      <c r="B144" s="54">
        <v>49225</v>
      </c>
      <c r="C144" s="46" t="s">
        <v>15</v>
      </c>
      <c r="D144" s="47">
        <v>132.9</v>
      </c>
      <c r="E144" s="47">
        <v>22.14</v>
      </c>
      <c r="F144" s="45">
        <v>1990</v>
      </c>
      <c r="G144" s="46" t="s">
        <v>3</v>
      </c>
      <c r="H144" s="46" t="s">
        <v>2</v>
      </c>
      <c r="I144" s="46" t="s">
        <v>2</v>
      </c>
      <c r="J144" s="46" t="s">
        <v>58</v>
      </c>
      <c r="K144" s="49"/>
      <c r="L144" s="49"/>
      <c r="M144" s="49"/>
      <c r="N144" s="45">
        <v>1</v>
      </c>
      <c r="P144" s="42">
        <f t="shared" si="12"/>
        <v>245.20099999999999</v>
      </c>
      <c r="Q144" s="78">
        <f t="shared" si="13"/>
        <v>1.8450037622272384</v>
      </c>
    </row>
    <row r="145" spans="2:17" x14ac:dyDescent="0.25">
      <c r="B145" s="54">
        <v>49225</v>
      </c>
      <c r="C145" s="46" t="s">
        <v>15</v>
      </c>
      <c r="D145" s="47">
        <v>132.9</v>
      </c>
      <c r="E145" s="47">
        <v>13.09</v>
      </c>
      <c r="F145" s="45">
        <v>1991</v>
      </c>
      <c r="G145" s="46" t="s">
        <v>59</v>
      </c>
      <c r="H145" s="46" t="s">
        <v>2</v>
      </c>
      <c r="I145" s="46" t="s">
        <v>2</v>
      </c>
      <c r="J145" s="46" t="s">
        <v>58</v>
      </c>
      <c r="K145" s="49"/>
      <c r="L145" s="49"/>
      <c r="M145" s="49"/>
      <c r="N145" s="45">
        <v>1</v>
      </c>
      <c r="P145" s="42">
        <f t="shared" si="12"/>
        <v>144.97200000000001</v>
      </c>
      <c r="Q145" s="78">
        <f t="shared" si="13"/>
        <v>1.0908352144469526</v>
      </c>
    </row>
    <row r="146" spans="2:17" x14ac:dyDescent="0.25">
      <c r="B146" s="54">
        <v>49225</v>
      </c>
      <c r="C146" s="46" t="s">
        <v>15</v>
      </c>
      <c r="D146" s="47">
        <v>132.9</v>
      </c>
      <c r="E146" s="47">
        <v>10.1</v>
      </c>
      <c r="F146" s="45">
        <v>1992</v>
      </c>
      <c r="G146" s="46" t="s">
        <v>3</v>
      </c>
      <c r="H146" s="46" t="s">
        <v>2</v>
      </c>
      <c r="I146" s="46" t="s">
        <v>2</v>
      </c>
      <c r="J146" s="46" t="s">
        <v>58</v>
      </c>
      <c r="K146" s="49"/>
      <c r="L146" s="49"/>
      <c r="M146" s="49"/>
      <c r="N146" s="45">
        <v>1</v>
      </c>
      <c r="P146" s="42">
        <f t="shared" si="12"/>
        <v>111.858</v>
      </c>
      <c r="Q146" s="78">
        <f t="shared" si="13"/>
        <v>0.8416704288939052</v>
      </c>
    </row>
    <row r="147" spans="2:17" x14ac:dyDescent="0.25">
      <c r="B147" s="54">
        <v>49225</v>
      </c>
      <c r="C147" s="46" t="s">
        <v>15</v>
      </c>
      <c r="D147" s="47">
        <v>132.9</v>
      </c>
      <c r="E147" s="47">
        <v>13.94</v>
      </c>
      <c r="F147" s="45">
        <v>1993</v>
      </c>
      <c r="G147" s="46" t="s">
        <v>3</v>
      </c>
      <c r="H147" s="46" t="s">
        <v>2</v>
      </c>
      <c r="I147" s="46" t="s">
        <v>2</v>
      </c>
      <c r="J147" s="46" t="s">
        <v>58</v>
      </c>
      <c r="K147" s="49"/>
      <c r="L147" s="49"/>
      <c r="M147" s="49"/>
      <c r="N147" s="45">
        <v>1</v>
      </c>
      <c r="P147" s="42">
        <f t="shared" si="12"/>
        <v>154.386</v>
      </c>
      <c r="Q147" s="78">
        <f t="shared" si="13"/>
        <v>1.161670428893905</v>
      </c>
    </row>
    <row r="148" spans="2:17" x14ac:dyDescent="0.25">
      <c r="B148" s="54">
        <v>49225</v>
      </c>
      <c r="C148" s="46" t="s">
        <v>15</v>
      </c>
      <c r="D148" s="47">
        <v>132.9</v>
      </c>
      <c r="E148" s="47">
        <v>9.66</v>
      </c>
      <c r="F148" s="45">
        <v>1994</v>
      </c>
      <c r="G148" s="46" t="s">
        <v>59</v>
      </c>
      <c r="H148" s="46" t="s">
        <v>2</v>
      </c>
      <c r="I148" s="46" t="s">
        <v>2</v>
      </c>
      <c r="J148" s="46" t="s">
        <v>58</v>
      </c>
      <c r="K148" s="50"/>
      <c r="L148" s="50"/>
      <c r="M148" s="50"/>
      <c r="N148" s="45">
        <v>1</v>
      </c>
      <c r="P148" s="42">
        <f t="shared" si="12"/>
        <v>106.985</v>
      </c>
      <c r="Q148" s="78">
        <f t="shared" si="13"/>
        <v>0.80500376222723846</v>
      </c>
    </row>
    <row r="149" spans="2:17" x14ac:dyDescent="0.25">
      <c r="B149" s="54">
        <v>49225</v>
      </c>
      <c r="C149" s="46" t="s">
        <v>15</v>
      </c>
      <c r="D149" s="47">
        <v>132.9</v>
      </c>
      <c r="E149" s="47">
        <v>17.38</v>
      </c>
      <c r="F149" s="45">
        <v>1995</v>
      </c>
      <c r="G149" s="46" t="s">
        <v>3</v>
      </c>
      <c r="H149" s="46" t="s">
        <v>2</v>
      </c>
      <c r="I149" s="46" t="s">
        <v>2</v>
      </c>
      <c r="J149" s="46" t="s">
        <v>58</v>
      </c>
      <c r="K149" s="50"/>
      <c r="L149" s="50"/>
      <c r="M149" s="50"/>
      <c r="N149" s="45">
        <v>1</v>
      </c>
      <c r="P149" s="42">
        <f t="shared" si="12"/>
        <v>192.48400000000001</v>
      </c>
      <c r="Q149" s="78">
        <f t="shared" si="13"/>
        <v>1.4483370955605719</v>
      </c>
    </row>
    <row r="150" spans="2:17" x14ac:dyDescent="0.25">
      <c r="B150" s="54">
        <v>49225</v>
      </c>
      <c r="C150" s="46" t="s">
        <v>15</v>
      </c>
      <c r="D150" s="47">
        <v>132.9</v>
      </c>
      <c r="E150" s="47">
        <v>13.74</v>
      </c>
      <c r="F150" s="45">
        <v>1996</v>
      </c>
      <c r="G150" s="46" t="s">
        <v>3</v>
      </c>
      <c r="H150" s="46" t="s">
        <v>2</v>
      </c>
      <c r="I150" s="46" t="s">
        <v>2</v>
      </c>
      <c r="J150" s="46" t="s">
        <v>58</v>
      </c>
      <c r="K150" s="50"/>
      <c r="L150" s="50"/>
      <c r="M150" s="50"/>
      <c r="N150" s="45">
        <v>1</v>
      </c>
      <c r="P150" s="42">
        <f t="shared" si="12"/>
        <v>152.17099999999999</v>
      </c>
      <c r="Q150" s="78">
        <f t="shared" si="13"/>
        <v>1.1450037622272384</v>
      </c>
    </row>
    <row r="151" spans="2:17" x14ac:dyDescent="0.25">
      <c r="B151" s="54">
        <v>49225</v>
      </c>
      <c r="C151" s="46" t="s">
        <v>15</v>
      </c>
      <c r="D151" s="47">
        <v>132.9</v>
      </c>
      <c r="E151" s="47">
        <v>17.63</v>
      </c>
      <c r="F151" s="45">
        <v>1997</v>
      </c>
      <c r="G151" s="46" t="s">
        <v>3</v>
      </c>
      <c r="H151" s="46" t="s">
        <v>2</v>
      </c>
      <c r="I151" s="46" t="s">
        <v>2</v>
      </c>
      <c r="J151" s="46" t="s">
        <v>58</v>
      </c>
      <c r="K151" s="49"/>
      <c r="L151" s="49"/>
      <c r="M151" s="49"/>
      <c r="N151" s="45">
        <v>1</v>
      </c>
      <c r="P151" s="42">
        <f t="shared" si="12"/>
        <v>195.25200000000001</v>
      </c>
      <c r="Q151" s="78">
        <f t="shared" si="13"/>
        <v>1.4691647855530474</v>
      </c>
    </row>
    <row r="152" spans="2:17" x14ac:dyDescent="0.25">
      <c r="B152" s="54">
        <v>49225</v>
      </c>
      <c r="C152" s="46" t="s">
        <v>15</v>
      </c>
      <c r="D152" s="47">
        <v>132.9</v>
      </c>
      <c r="E152" s="47">
        <v>17.04</v>
      </c>
      <c r="F152" s="45">
        <v>1998</v>
      </c>
      <c r="G152" s="46" t="s">
        <v>3</v>
      </c>
      <c r="H152" s="46" t="s">
        <v>2</v>
      </c>
      <c r="I152" s="46" t="s">
        <v>2</v>
      </c>
      <c r="J152" s="46" t="s">
        <v>58</v>
      </c>
      <c r="K152" s="49"/>
      <c r="L152" s="49"/>
      <c r="M152" s="49"/>
      <c r="N152" s="45">
        <v>1</v>
      </c>
      <c r="P152" s="42">
        <f t="shared" si="12"/>
        <v>188.71799999999999</v>
      </c>
      <c r="Q152" s="78">
        <f t="shared" si="13"/>
        <v>1.42</v>
      </c>
    </row>
    <row r="153" spans="2:17" x14ac:dyDescent="0.25">
      <c r="B153" s="54">
        <v>49225</v>
      </c>
      <c r="C153" s="46" t="s">
        <v>15</v>
      </c>
      <c r="D153" s="47">
        <v>132.9</v>
      </c>
      <c r="E153" s="47">
        <v>11.09</v>
      </c>
      <c r="F153" s="45">
        <v>1999</v>
      </c>
      <c r="G153" s="46" t="s">
        <v>59</v>
      </c>
      <c r="H153" s="46" t="s">
        <v>2</v>
      </c>
      <c r="I153" s="46" t="s">
        <v>2</v>
      </c>
      <c r="J153" s="46" t="s">
        <v>58</v>
      </c>
      <c r="K153" s="49"/>
      <c r="L153" s="49"/>
      <c r="M153" s="49"/>
      <c r="N153" s="45">
        <v>1</v>
      </c>
      <c r="P153" s="42">
        <f t="shared" si="12"/>
        <v>122.822</v>
      </c>
      <c r="Q153" s="78">
        <f t="shared" si="13"/>
        <v>0.9241685477802859</v>
      </c>
    </row>
    <row r="154" spans="2:17" x14ac:dyDescent="0.25">
      <c r="B154" s="54">
        <v>49225</v>
      </c>
      <c r="C154" s="46" t="s">
        <v>15</v>
      </c>
      <c r="D154" s="47">
        <v>132.9</v>
      </c>
      <c r="E154" s="47">
        <v>26.52</v>
      </c>
      <c r="F154" s="45">
        <v>2000</v>
      </c>
      <c r="G154" s="46" t="s">
        <v>3</v>
      </c>
      <c r="H154" s="46" t="s">
        <v>2</v>
      </c>
      <c r="I154" s="46" t="s">
        <v>2</v>
      </c>
      <c r="J154" s="46" t="s">
        <v>58</v>
      </c>
      <c r="K154" s="49"/>
      <c r="L154" s="49"/>
      <c r="M154" s="49"/>
      <c r="N154" s="45">
        <v>1</v>
      </c>
      <c r="P154" s="42">
        <f t="shared" si="12"/>
        <v>293.709</v>
      </c>
      <c r="Q154" s="78">
        <f t="shared" si="13"/>
        <v>2.21</v>
      </c>
    </row>
    <row r="155" spans="2:17" x14ac:dyDescent="0.25">
      <c r="B155" s="54">
        <v>49225</v>
      </c>
      <c r="C155" s="46" t="s">
        <v>15</v>
      </c>
      <c r="D155" s="47">
        <v>132.9</v>
      </c>
      <c r="E155" s="47">
        <v>20.170000000000002</v>
      </c>
      <c r="F155" s="45">
        <v>2001</v>
      </c>
      <c r="G155" s="46" t="s">
        <v>3</v>
      </c>
      <c r="H155" s="46" t="s">
        <v>2</v>
      </c>
      <c r="I155" s="46" t="s">
        <v>2</v>
      </c>
      <c r="J155" s="46" t="s">
        <v>58</v>
      </c>
      <c r="K155" s="49"/>
      <c r="L155" s="49"/>
      <c r="M155" s="49"/>
      <c r="N155" s="45">
        <v>1</v>
      </c>
      <c r="P155" s="42">
        <f t="shared" si="12"/>
        <v>223.38300000000001</v>
      </c>
      <c r="Q155" s="78">
        <f t="shared" si="13"/>
        <v>1.6808352144469525</v>
      </c>
    </row>
    <row r="156" spans="2:17" x14ac:dyDescent="0.25">
      <c r="B156" s="54">
        <v>49225</v>
      </c>
      <c r="C156" s="46" t="s">
        <v>15</v>
      </c>
      <c r="D156" s="47">
        <v>132.9</v>
      </c>
      <c r="E156" s="47">
        <v>14.18</v>
      </c>
      <c r="F156" s="45">
        <v>2002</v>
      </c>
      <c r="G156" s="46" t="s">
        <v>3</v>
      </c>
      <c r="H156" s="46" t="s">
        <v>2</v>
      </c>
      <c r="I156" s="46" t="s">
        <v>2</v>
      </c>
      <c r="J156" s="46" t="s">
        <v>58</v>
      </c>
      <c r="K156" s="49"/>
      <c r="L156" s="49"/>
      <c r="M156" s="49"/>
      <c r="N156" s="45">
        <v>1</v>
      </c>
      <c r="P156" s="42">
        <f t="shared" si="12"/>
        <v>157.04400000000001</v>
      </c>
      <c r="Q156" s="78">
        <f t="shared" si="13"/>
        <v>1.1816704288939053</v>
      </c>
    </row>
    <row r="157" spans="2:17" x14ac:dyDescent="0.25">
      <c r="B157" s="54">
        <v>49225</v>
      </c>
      <c r="C157" s="46" t="s">
        <v>15</v>
      </c>
      <c r="D157" s="47">
        <v>132.9</v>
      </c>
      <c r="E157" s="47">
        <v>19.53</v>
      </c>
      <c r="F157" s="45">
        <v>2003</v>
      </c>
      <c r="G157" s="46" t="s">
        <v>3</v>
      </c>
      <c r="H157" s="46" t="s">
        <v>2</v>
      </c>
      <c r="I157" s="46" t="s">
        <v>2</v>
      </c>
      <c r="J157" s="46" t="s">
        <v>58</v>
      </c>
      <c r="K157" s="49"/>
      <c r="L157" s="49"/>
      <c r="M157" s="49"/>
      <c r="N157" s="45">
        <v>1</v>
      </c>
      <c r="P157" s="42">
        <f t="shared" si="12"/>
        <v>216.29499999999999</v>
      </c>
      <c r="Q157" s="78">
        <f t="shared" si="13"/>
        <v>1.627501881113619</v>
      </c>
    </row>
    <row r="158" spans="2:17" x14ac:dyDescent="0.25">
      <c r="B158" s="54">
        <v>49225</v>
      </c>
      <c r="C158" s="46" t="s">
        <v>15</v>
      </c>
      <c r="D158" s="47">
        <v>132.9</v>
      </c>
      <c r="E158" s="47">
        <v>16.010000000000002</v>
      </c>
      <c r="F158" s="45">
        <v>2004</v>
      </c>
      <c r="G158" s="46" t="s">
        <v>4</v>
      </c>
      <c r="H158" s="46" t="s">
        <v>2</v>
      </c>
      <c r="I158" s="46" t="s">
        <v>2</v>
      </c>
      <c r="J158" s="46" t="s">
        <v>2</v>
      </c>
      <c r="K158" s="49"/>
      <c r="L158" s="49"/>
      <c r="M158" s="49"/>
      <c r="N158" s="45">
        <v>1</v>
      </c>
      <c r="P158" s="42">
        <f t="shared" si="12"/>
        <v>177.31100000000001</v>
      </c>
      <c r="Q158" s="78">
        <f t="shared" si="13"/>
        <v>1.3341685477802858</v>
      </c>
    </row>
    <row r="159" spans="2:17" x14ac:dyDescent="0.25">
      <c r="B159" s="54">
        <v>49225</v>
      </c>
      <c r="C159" s="46" t="s">
        <v>15</v>
      </c>
      <c r="D159" s="47">
        <v>132.9</v>
      </c>
      <c r="E159" s="47">
        <v>1.68</v>
      </c>
      <c r="F159" s="45">
        <v>2005</v>
      </c>
      <c r="G159" s="46" t="s">
        <v>6</v>
      </c>
      <c r="H159" s="46" t="s">
        <v>2</v>
      </c>
      <c r="I159" s="46" t="s">
        <v>2</v>
      </c>
      <c r="J159" s="46" t="s">
        <v>2</v>
      </c>
      <c r="K159" s="49"/>
      <c r="L159" s="49"/>
      <c r="M159" s="49"/>
      <c r="N159" s="45">
        <v>1</v>
      </c>
      <c r="P159" s="42">
        <f t="shared" si="12"/>
        <v>18.606000000000002</v>
      </c>
      <c r="Q159" s="78">
        <f t="shared" si="13"/>
        <v>0.14000000000000001</v>
      </c>
    </row>
    <row r="160" spans="2:17" x14ac:dyDescent="0.25">
      <c r="B160" s="54">
        <v>49225</v>
      </c>
      <c r="C160" s="46" t="s">
        <v>15</v>
      </c>
      <c r="D160" s="47">
        <v>132.9</v>
      </c>
      <c r="E160" s="47">
        <v>7.32</v>
      </c>
      <c r="F160" s="45">
        <v>2006</v>
      </c>
      <c r="G160" s="46" t="s">
        <v>62</v>
      </c>
      <c r="H160" s="46" t="s">
        <v>2</v>
      </c>
      <c r="I160" s="46" t="s">
        <v>2</v>
      </c>
      <c r="J160" s="46" t="s">
        <v>38</v>
      </c>
      <c r="K160" s="49"/>
      <c r="L160" s="49"/>
      <c r="M160" s="51">
        <v>0</v>
      </c>
      <c r="N160" s="45">
        <v>1</v>
      </c>
      <c r="P160" s="42">
        <f t="shared" si="12"/>
        <v>81.069000000000003</v>
      </c>
      <c r="Q160" s="78">
        <f t="shared" si="13"/>
        <v>0.61</v>
      </c>
    </row>
    <row r="161" spans="1:17" x14ac:dyDescent="0.25">
      <c r="B161" s="54">
        <v>49225</v>
      </c>
      <c r="C161" s="46" t="s">
        <v>15</v>
      </c>
      <c r="D161" s="47">
        <v>132.9</v>
      </c>
      <c r="E161" s="47">
        <v>7.3</v>
      </c>
      <c r="F161" s="45">
        <v>2007</v>
      </c>
      <c r="G161" s="46" t="s">
        <v>61</v>
      </c>
      <c r="H161" s="46" t="s">
        <v>2</v>
      </c>
      <c r="I161" s="46" t="s">
        <v>2</v>
      </c>
      <c r="J161" s="46" t="s">
        <v>38</v>
      </c>
      <c r="K161" s="51">
        <v>29.8</v>
      </c>
      <c r="L161" s="51">
        <v>13.49</v>
      </c>
      <c r="M161" s="51">
        <v>0</v>
      </c>
      <c r="N161" s="45">
        <v>1</v>
      </c>
      <c r="P161" s="42">
        <f t="shared" si="12"/>
        <v>80.847999999999999</v>
      </c>
      <c r="Q161" s="78">
        <f t="shared" si="13"/>
        <v>0.60833709556057181</v>
      </c>
    </row>
    <row r="162" spans="1:17" x14ac:dyDescent="0.25">
      <c r="B162" s="54">
        <v>49225</v>
      </c>
      <c r="C162" s="46" t="s">
        <v>15</v>
      </c>
      <c r="D162" s="47">
        <v>132.9</v>
      </c>
      <c r="E162" s="47">
        <v>10.32</v>
      </c>
      <c r="F162" s="45">
        <v>2008</v>
      </c>
      <c r="G162" s="46" t="s">
        <v>5</v>
      </c>
      <c r="H162" s="46" t="s">
        <v>2</v>
      </c>
      <c r="I162" s="46" t="s">
        <v>2</v>
      </c>
      <c r="J162" s="46" t="s">
        <v>38</v>
      </c>
      <c r="K162" s="51">
        <v>78.489999999999995</v>
      </c>
      <c r="L162" s="51">
        <v>68.17</v>
      </c>
      <c r="M162" s="47">
        <v>0</v>
      </c>
      <c r="N162" s="45">
        <v>1</v>
      </c>
      <c r="P162" s="42">
        <f t="shared" si="12"/>
        <v>114.294</v>
      </c>
      <c r="Q162" s="78">
        <f t="shared" si="13"/>
        <v>0.86</v>
      </c>
    </row>
    <row r="163" spans="1:17" x14ac:dyDescent="0.25">
      <c r="B163" s="54">
        <v>49225</v>
      </c>
      <c r="C163" s="46" t="s">
        <v>15</v>
      </c>
      <c r="D163" s="47">
        <v>132.9</v>
      </c>
      <c r="E163" s="47">
        <v>7.74</v>
      </c>
      <c r="F163" s="45">
        <v>2009</v>
      </c>
      <c r="G163" s="46" t="s">
        <v>5</v>
      </c>
      <c r="H163" s="46" t="s">
        <v>2</v>
      </c>
      <c r="I163" s="46" t="s">
        <v>2</v>
      </c>
      <c r="J163" s="46" t="s">
        <v>38</v>
      </c>
      <c r="K163" s="47">
        <v>68.17</v>
      </c>
      <c r="L163" s="47">
        <v>60.43</v>
      </c>
      <c r="M163" s="47">
        <v>0</v>
      </c>
      <c r="N163" s="45">
        <v>1</v>
      </c>
      <c r="P163" s="42">
        <f t="shared" si="12"/>
        <v>85.721000000000004</v>
      </c>
      <c r="Q163" s="78">
        <f t="shared" si="13"/>
        <v>0.64500376222723854</v>
      </c>
    </row>
    <row r="164" spans="1:17" x14ac:dyDescent="0.25">
      <c r="B164" s="54">
        <v>49225</v>
      </c>
      <c r="C164" s="46" t="s">
        <v>15</v>
      </c>
      <c r="D164" s="47">
        <v>132.9</v>
      </c>
      <c r="E164" s="47">
        <v>5.94</v>
      </c>
      <c r="F164" s="45">
        <v>2010</v>
      </c>
      <c r="G164" s="46" t="s">
        <v>2</v>
      </c>
      <c r="H164" s="46" t="s">
        <v>2</v>
      </c>
      <c r="I164" s="46" t="s">
        <v>2</v>
      </c>
      <c r="J164" s="46" t="s">
        <v>38</v>
      </c>
      <c r="K164" s="47">
        <v>60.43</v>
      </c>
      <c r="L164" s="47">
        <v>54.49</v>
      </c>
      <c r="M164" s="47">
        <v>0</v>
      </c>
      <c r="N164" s="45">
        <v>1</v>
      </c>
      <c r="P164" s="42">
        <f t="shared" si="12"/>
        <v>65.786000000000001</v>
      </c>
      <c r="Q164" s="78">
        <f t="shared" si="13"/>
        <v>0.49500376222723852</v>
      </c>
    </row>
    <row r="165" spans="1:17" x14ac:dyDescent="0.25">
      <c r="B165" s="54">
        <v>49225</v>
      </c>
      <c r="C165" s="46" t="s">
        <v>15</v>
      </c>
      <c r="D165" s="47">
        <v>132.9</v>
      </c>
      <c r="E165" s="47">
        <v>0</v>
      </c>
      <c r="F165" s="45">
        <v>2011</v>
      </c>
      <c r="G165" s="46" t="s">
        <v>2</v>
      </c>
      <c r="H165" s="46" t="s">
        <v>2</v>
      </c>
      <c r="I165" s="46" t="s">
        <v>2</v>
      </c>
      <c r="J165" s="46" t="s">
        <v>38</v>
      </c>
      <c r="K165" s="47">
        <v>54.49</v>
      </c>
      <c r="L165" s="47">
        <v>0</v>
      </c>
      <c r="M165" s="47">
        <v>0</v>
      </c>
      <c r="N165" s="45">
        <v>1</v>
      </c>
      <c r="P165" s="42">
        <f t="shared" si="12"/>
        <v>0</v>
      </c>
      <c r="Q165" s="78">
        <f t="shared" si="13"/>
        <v>0</v>
      </c>
    </row>
    <row r="166" spans="1:17" x14ac:dyDescent="0.25">
      <c r="B166" s="53"/>
      <c r="C166" s="37"/>
      <c r="D166" s="38"/>
      <c r="E166" s="38"/>
      <c r="F166" s="36"/>
      <c r="G166" s="37"/>
      <c r="H166" s="37"/>
      <c r="I166" s="37"/>
      <c r="J166" s="37"/>
      <c r="K166" s="38"/>
      <c r="L166" s="38"/>
      <c r="M166" s="38"/>
      <c r="N166" s="36"/>
    </row>
    <row r="167" spans="1:17" x14ac:dyDescent="0.25">
      <c r="A167">
        <f>B167*10000+F167</f>
        <v>492251980</v>
      </c>
      <c r="B167" s="55">
        <v>49225</v>
      </c>
      <c r="C167" s="37"/>
      <c r="D167" s="38">
        <f>D134</f>
        <v>134.69999999999999</v>
      </c>
      <c r="E167" s="38"/>
      <c r="F167" s="36">
        <f t="shared" ref="F167:G198" si="14">F134</f>
        <v>1980</v>
      </c>
      <c r="G167" s="37" t="str">
        <f t="shared" si="14"/>
        <v>CORN</v>
      </c>
      <c r="H167" s="37"/>
      <c r="I167" s="37"/>
      <c r="J167" s="37"/>
      <c r="K167" s="38"/>
      <c r="L167" s="38"/>
      <c r="M167" s="38"/>
      <c r="N167" s="36"/>
      <c r="P167" s="38">
        <f>P134</f>
        <v>246.95</v>
      </c>
      <c r="Q167" s="78">
        <f>P167/D167</f>
        <v>1.8333333333333335</v>
      </c>
    </row>
    <row r="168" spans="1:17" x14ac:dyDescent="0.25">
      <c r="A168">
        <f t="shared" ref="A168:A198" si="15">B168*10000+F168</f>
        <v>492251981</v>
      </c>
      <c r="B168" s="55">
        <v>49225</v>
      </c>
      <c r="C168" s="37"/>
      <c r="D168" s="38">
        <f>D135</f>
        <v>134.69999999999999</v>
      </c>
      <c r="E168" s="38"/>
      <c r="F168" s="36">
        <f t="shared" si="14"/>
        <v>1981</v>
      </c>
      <c r="G168" s="37" t="str">
        <f t="shared" si="14"/>
        <v>CORN</v>
      </c>
      <c r="H168" s="37"/>
      <c r="I168" s="37"/>
      <c r="J168" s="37"/>
      <c r="K168" s="38"/>
      <c r="L168" s="38"/>
      <c r="M168" s="38"/>
      <c r="N168" s="36"/>
      <c r="P168" s="38">
        <f>P135</f>
        <v>101.02500000000001</v>
      </c>
      <c r="Q168" s="78">
        <f t="shared" ref="Q168:Q198" si="16">P168/D168</f>
        <v>0.75000000000000011</v>
      </c>
    </row>
    <row r="169" spans="1:17" x14ac:dyDescent="0.25">
      <c r="A169">
        <f t="shared" si="15"/>
        <v>492251982</v>
      </c>
      <c r="B169" s="55">
        <v>49225</v>
      </c>
      <c r="C169" s="37"/>
      <c r="D169" s="38">
        <f>D136</f>
        <v>134.69999999999999</v>
      </c>
      <c r="E169" s="38"/>
      <c r="F169" s="36">
        <f t="shared" si="14"/>
        <v>1982</v>
      </c>
      <c r="G169" s="37" t="str">
        <f t="shared" si="14"/>
        <v>WHEAT</v>
      </c>
      <c r="H169" s="37"/>
      <c r="I169" s="37"/>
      <c r="J169" s="37"/>
      <c r="K169" s="38"/>
      <c r="L169" s="38"/>
      <c r="M169" s="38"/>
      <c r="N169" s="36"/>
      <c r="P169" s="38">
        <f>P136</f>
        <v>92.494</v>
      </c>
      <c r="Q169" s="78">
        <f t="shared" si="16"/>
        <v>0.68666666666666676</v>
      </c>
    </row>
    <row r="170" spans="1:17" x14ac:dyDescent="0.25">
      <c r="A170">
        <f t="shared" si="15"/>
        <v>492251983</v>
      </c>
      <c r="B170" s="55">
        <v>49225</v>
      </c>
      <c r="C170" s="37"/>
      <c r="D170" s="38">
        <f t="shared" ref="D170:D198" si="17">D137+D104</f>
        <v>224.39999999999998</v>
      </c>
      <c r="E170" s="38"/>
      <c r="F170" s="36">
        <f t="shared" si="14"/>
        <v>1983</v>
      </c>
      <c r="G170" s="37" t="str">
        <f t="shared" si="14"/>
        <v>WHEAT</v>
      </c>
      <c r="H170" s="37"/>
      <c r="I170" s="37"/>
      <c r="J170" s="37"/>
      <c r="K170" s="38"/>
      <c r="L170" s="38"/>
      <c r="M170" s="38"/>
      <c r="N170" s="36"/>
      <c r="P170" s="38">
        <f t="shared" ref="P170:P198" si="18">P137+P104</f>
        <v>139.917</v>
      </c>
      <c r="Q170" s="78">
        <f t="shared" si="16"/>
        <v>0.62351604278074868</v>
      </c>
    </row>
    <row r="171" spans="1:17" x14ac:dyDescent="0.25">
      <c r="A171">
        <f t="shared" si="15"/>
        <v>492251984</v>
      </c>
      <c r="B171" s="55">
        <v>49225</v>
      </c>
      <c r="C171" s="37"/>
      <c r="D171" s="38">
        <f t="shared" si="17"/>
        <v>224.39999999999998</v>
      </c>
      <c r="E171" s="38"/>
      <c r="F171" s="36">
        <f t="shared" si="14"/>
        <v>1984</v>
      </c>
      <c r="G171" s="37" t="str">
        <f t="shared" si="14"/>
        <v>CORN</v>
      </c>
      <c r="H171" s="37"/>
      <c r="I171" s="37"/>
      <c r="J171" s="37"/>
      <c r="K171" s="38"/>
      <c r="L171" s="38"/>
      <c r="M171" s="38"/>
      <c r="N171" s="36"/>
      <c r="P171" s="38">
        <f t="shared" si="18"/>
        <v>245.417</v>
      </c>
      <c r="Q171" s="78">
        <f t="shared" si="16"/>
        <v>1.0936586452762924</v>
      </c>
    </row>
    <row r="172" spans="1:17" x14ac:dyDescent="0.25">
      <c r="A172">
        <f t="shared" si="15"/>
        <v>492251985</v>
      </c>
      <c r="B172" s="55">
        <v>49225</v>
      </c>
      <c r="C172" s="37"/>
      <c r="D172" s="38">
        <f t="shared" si="17"/>
        <v>224.39999999999998</v>
      </c>
      <c r="E172" s="38"/>
      <c r="F172" s="36">
        <f t="shared" si="14"/>
        <v>1985</v>
      </c>
      <c r="G172" s="37" t="str">
        <f t="shared" si="14"/>
        <v>CORN</v>
      </c>
      <c r="H172" s="37"/>
      <c r="I172" s="37"/>
      <c r="J172" s="37"/>
      <c r="K172" s="38"/>
      <c r="L172" s="38"/>
      <c r="M172" s="38"/>
      <c r="N172" s="36"/>
      <c r="P172" s="38">
        <f t="shared" si="18"/>
        <v>278.45699999999999</v>
      </c>
      <c r="Q172" s="78">
        <f t="shared" si="16"/>
        <v>1.2408957219251338</v>
      </c>
    </row>
    <row r="173" spans="1:17" x14ac:dyDescent="0.25">
      <c r="A173">
        <f t="shared" si="15"/>
        <v>492251986</v>
      </c>
      <c r="B173" s="55">
        <v>49225</v>
      </c>
      <c r="C173" s="37"/>
      <c r="D173" s="38">
        <f t="shared" si="17"/>
        <v>224.39999999999998</v>
      </c>
      <c r="E173" s="38"/>
      <c r="F173" s="36">
        <f t="shared" si="14"/>
        <v>1986</v>
      </c>
      <c r="G173" s="37" t="str">
        <f t="shared" si="14"/>
        <v>CORN</v>
      </c>
      <c r="H173" s="37"/>
      <c r="I173" s="37"/>
      <c r="J173" s="37"/>
      <c r="K173" s="38"/>
      <c r="L173" s="38"/>
      <c r="M173" s="38"/>
      <c r="N173" s="36"/>
      <c r="P173" s="38">
        <f t="shared" si="18"/>
        <v>213.27500000000001</v>
      </c>
      <c r="Q173" s="78">
        <f t="shared" si="16"/>
        <v>0.9504233511586454</v>
      </c>
    </row>
    <row r="174" spans="1:17" x14ac:dyDescent="0.25">
      <c r="A174">
        <f t="shared" si="15"/>
        <v>492251987</v>
      </c>
      <c r="B174" s="55">
        <v>49225</v>
      </c>
      <c r="C174" s="37"/>
      <c r="D174" s="38">
        <f t="shared" si="17"/>
        <v>224.39999999999998</v>
      </c>
      <c r="E174" s="38"/>
      <c r="F174" s="36">
        <f t="shared" si="14"/>
        <v>1987</v>
      </c>
      <c r="G174" s="37" t="str">
        <f t="shared" si="14"/>
        <v>CORN</v>
      </c>
      <c r="H174" s="37"/>
      <c r="I174" s="37"/>
      <c r="J174" s="37"/>
      <c r="K174" s="38"/>
      <c r="L174" s="38"/>
      <c r="M174" s="38"/>
      <c r="N174" s="36"/>
      <c r="P174" s="38">
        <f t="shared" si="18"/>
        <v>214.173</v>
      </c>
      <c r="Q174" s="78">
        <f t="shared" si="16"/>
        <v>0.95442513368983972</v>
      </c>
    </row>
    <row r="175" spans="1:17" x14ac:dyDescent="0.25">
      <c r="A175">
        <f t="shared" si="15"/>
        <v>492251988</v>
      </c>
      <c r="B175" s="55">
        <v>49225</v>
      </c>
      <c r="C175" s="37"/>
      <c r="D175" s="38">
        <f t="shared" si="17"/>
        <v>224.7</v>
      </c>
      <c r="E175" s="38"/>
      <c r="F175" s="36">
        <f t="shared" si="14"/>
        <v>1988</v>
      </c>
      <c r="G175" s="37" t="str">
        <f t="shared" si="14"/>
        <v>CORN</v>
      </c>
      <c r="H175" s="37"/>
      <c r="I175" s="37"/>
      <c r="J175" s="37"/>
      <c r="K175" s="38"/>
      <c r="L175" s="38"/>
      <c r="M175" s="38"/>
      <c r="N175" s="36"/>
      <c r="P175" s="38">
        <f t="shared" si="18"/>
        <v>261.81299999999999</v>
      </c>
      <c r="Q175" s="78">
        <f t="shared" si="16"/>
        <v>1.1651668891855809</v>
      </c>
    </row>
    <row r="176" spans="1:17" x14ac:dyDescent="0.25">
      <c r="A176">
        <f t="shared" si="15"/>
        <v>492251989</v>
      </c>
      <c r="B176" s="55">
        <v>49225</v>
      </c>
      <c r="C176" s="37"/>
      <c r="D176" s="38">
        <f t="shared" si="17"/>
        <v>224.7</v>
      </c>
      <c r="E176" s="38"/>
      <c r="F176" s="36">
        <f t="shared" si="14"/>
        <v>1989</v>
      </c>
      <c r="G176" s="37" t="str">
        <f t="shared" si="14"/>
        <v>CORN</v>
      </c>
      <c r="H176" s="37"/>
      <c r="I176" s="37"/>
      <c r="J176" s="37"/>
      <c r="K176" s="38"/>
      <c r="L176" s="38"/>
      <c r="M176" s="38"/>
      <c r="N176" s="36"/>
      <c r="P176" s="38">
        <f t="shared" si="18"/>
        <v>220.614</v>
      </c>
      <c r="Q176" s="78">
        <f t="shared" si="16"/>
        <v>0.98181575433911894</v>
      </c>
    </row>
    <row r="177" spans="1:17" x14ac:dyDescent="0.25">
      <c r="A177">
        <f t="shared" si="15"/>
        <v>492251990</v>
      </c>
      <c r="B177" s="55">
        <v>49225</v>
      </c>
      <c r="C177" s="37"/>
      <c r="D177" s="38">
        <f t="shared" si="17"/>
        <v>224.7</v>
      </c>
      <c r="E177" s="38"/>
      <c r="F177" s="36">
        <f t="shared" si="14"/>
        <v>1990</v>
      </c>
      <c r="G177" s="37" t="str">
        <f t="shared" si="14"/>
        <v>CORN</v>
      </c>
      <c r="H177" s="37"/>
      <c r="I177" s="37"/>
      <c r="J177" s="37"/>
      <c r="K177" s="38"/>
      <c r="L177" s="38"/>
      <c r="M177" s="38"/>
      <c r="N177" s="36"/>
      <c r="P177" s="38">
        <f t="shared" si="18"/>
        <v>274.80700000000002</v>
      </c>
      <c r="Q177" s="78">
        <f t="shared" si="16"/>
        <v>1.2229951045838898</v>
      </c>
    </row>
    <row r="178" spans="1:17" x14ac:dyDescent="0.25">
      <c r="A178">
        <f t="shared" si="15"/>
        <v>492251991</v>
      </c>
      <c r="B178" s="55">
        <v>49225</v>
      </c>
      <c r="C178" s="37"/>
      <c r="D178" s="38">
        <f t="shared" si="17"/>
        <v>224.7</v>
      </c>
      <c r="E178" s="38"/>
      <c r="F178" s="36">
        <f t="shared" si="14"/>
        <v>1991</v>
      </c>
      <c r="G178" s="37" t="str">
        <f t="shared" si="14"/>
        <v>BEANS</v>
      </c>
      <c r="H178" s="37"/>
      <c r="I178" s="37"/>
      <c r="J178" s="37"/>
      <c r="K178" s="38"/>
      <c r="L178" s="38"/>
      <c r="M178" s="38"/>
      <c r="N178" s="36"/>
      <c r="P178" s="38">
        <f t="shared" si="18"/>
        <v>144.97200000000001</v>
      </c>
      <c r="Q178" s="78">
        <f t="shared" si="16"/>
        <v>0.64518024032042731</v>
      </c>
    </row>
    <row r="179" spans="1:17" x14ac:dyDescent="0.25">
      <c r="A179">
        <f t="shared" si="15"/>
        <v>492251992</v>
      </c>
      <c r="B179" s="55">
        <v>49225</v>
      </c>
      <c r="C179" s="37"/>
      <c r="D179" s="38">
        <f t="shared" si="17"/>
        <v>224.7</v>
      </c>
      <c r="E179" s="38"/>
      <c r="F179" s="36">
        <f t="shared" si="14"/>
        <v>1992</v>
      </c>
      <c r="G179" s="37" t="str">
        <f t="shared" si="14"/>
        <v>CORN</v>
      </c>
      <c r="H179" s="37"/>
      <c r="I179" s="37"/>
      <c r="J179" s="37"/>
      <c r="K179" s="38"/>
      <c r="L179" s="38"/>
      <c r="M179" s="38"/>
      <c r="N179" s="36"/>
      <c r="P179" s="38">
        <f t="shared" si="18"/>
        <v>111.858</v>
      </c>
      <c r="Q179" s="78">
        <f t="shared" si="16"/>
        <v>0.49781041388518027</v>
      </c>
    </row>
    <row r="180" spans="1:17" x14ac:dyDescent="0.25">
      <c r="A180">
        <f t="shared" si="15"/>
        <v>492251993</v>
      </c>
      <c r="B180" s="55">
        <v>49225</v>
      </c>
      <c r="C180" s="37"/>
      <c r="D180" s="38">
        <f t="shared" si="17"/>
        <v>224.7</v>
      </c>
      <c r="E180" s="38"/>
      <c r="F180" s="36">
        <f t="shared" si="14"/>
        <v>1993</v>
      </c>
      <c r="G180" s="37" t="str">
        <f t="shared" si="14"/>
        <v>CORN</v>
      </c>
      <c r="H180" s="37"/>
      <c r="I180" s="37"/>
      <c r="J180" s="37"/>
      <c r="K180" s="38"/>
      <c r="L180" s="38"/>
      <c r="M180" s="38"/>
      <c r="N180" s="36"/>
      <c r="P180" s="38">
        <f t="shared" si="18"/>
        <v>154.386</v>
      </c>
      <c r="Q180" s="78">
        <f t="shared" si="16"/>
        <v>0.68707610146862486</v>
      </c>
    </row>
    <row r="181" spans="1:17" x14ac:dyDescent="0.25">
      <c r="A181">
        <f t="shared" si="15"/>
        <v>492251994</v>
      </c>
      <c r="B181" s="55">
        <v>49225</v>
      </c>
      <c r="C181" s="37"/>
      <c r="D181" s="38">
        <f t="shared" si="17"/>
        <v>224.7</v>
      </c>
      <c r="E181" s="38"/>
      <c r="F181" s="36">
        <f t="shared" si="14"/>
        <v>1994</v>
      </c>
      <c r="G181" s="37" t="str">
        <f t="shared" si="14"/>
        <v>BEANS</v>
      </c>
      <c r="H181" s="37"/>
      <c r="I181" s="37"/>
      <c r="J181" s="37"/>
      <c r="K181" s="38"/>
      <c r="L181" s="38"/>
      <c r="M181" s="38"/>
      <c r="N181" s="36"/>
      <c r="P181" s="38">
        <f t="shared" si="18"/>
        <v>106.985</v>
      </c>
      <c r="Q181" s="78">
        <f t="shared" si="16"/>
        <v>0.47612372051624391</v>
      </c>
    </row>
    <row r="182" spans="1:17" x14ac:dyDescent="0.25">
      <c r="A182">
        <f t="shared" si="15"/>
        <v>492251995</v>
      </c>
      <c r="B182" s="55">
        <v>49225</v>
      </c>
      <c r="C182" s="37"/>
      <c r="D182" s="38">
        <f t="shared" si="17"/>
        <v>224.7</v>
      </c>
      <c r="E182" s="38"/>
      <c r="F182" s="36">
        <f t="shared" si="14"/>
        <v>1995</v>
      </c>
      <c r="G182" s="37" t="str">
        <f t="shared" si="14"/>
        <v>CORN</v>
      </c>
      <c r="H182" s="37"/>
      <c r="I182" s="37"/>
      <c r="J182" s="37"/>
      <c r="K182" s="38"/>
      <c r="L182" s="38"/>
      <c r="M182" s="38"/>
      <c r="N182" s="36"/>
      <c r="P182" s="38">
        <f t="shared" si="18"/>
        <v>192.48400000000001</v>
      </c>
      <c r="Q182" s="78">
        <f t="shared" si="16"/>
        <v>0.85662661326212741</v>
      </c>
    </row>
    <row r="183" spans="1:17" x14ac:dyDescent="0.25">
      <c r="A183">
        <f t="shared" si="15"/>
        <v>492251996</v>
      </c>
      <c r="B183" s="55">
        <v>49225</v>
      </c>
      <c r="C183" s="37"/>
      <c r="D183" s="38">
        <f t="shared" si="17"/>
        <v>224.7</v>
      </c>
      <c r="E183" s="38"/>
      <c r="F183" s="36">
        <f t="shared" si="14"/>
        <v>1996</v>
      </c>
      <c r="G183" s="37" t="str">
        <f t="shared" si="14"/>
        <v>CORN</v>
      </c>
      <c r="H183" s="37"/>
      <c r="I183" s="37"/>
      <c r="J183" s="37"/>
      <c r="K183" s="38"/>
      <c r="L183" s="38"/>
      <c r="M183" s="38"/>
      <c r="N183" s="36"/>
      <c r="P183" s="38">
        <f t="shared" si="18"/>
        <v>251.54499999999999</v>
      </c>
      <c r="Q183" s="78">
        <f t="shared" si="16"/>
        <v>1.1194704049844237</v>
      </c>
    </row>
    <row r="184" spans="1:17" x14ac:dyDescent="0.25">
      <c r="A184">
        <f t="shared" si="15"/>
        <v>492251997</v>
      </c>
      <c r="B184" s="55">
        <v>49225</v>
      </c>
      <c r="C184" s="37"/>
      <c r="D184" s="38">
        <f t="shared" si="17"/>
        <v>224.7</v>
      </c>
      <c r="E184" s="38"/>
      <c r="F184" s="36">
        <f t="shared" si="14"/>
        <v>1997</v>
      </c>
      <c r="G184" s="37" t="str">
        <f t="shared" si="14"/>
        <v>CORN</v>
      </c>
      <c r="H184" s="37"/>
      <c r="I184" s="37"/>
      <c r="J184" s="37"/>
      <c r="K184" s="38"/>
      <c r="L184" s="38"/>
      <c r="M184" s="38"/>
      <c r="N184" s="36"/>
      <c r="P184" s="38">
        <f t="shared" si="18"/>
        <v>338.69</v>
      </c>
      <c r="Q184" s="78">
        <f t="shared" si="16"/>
        <v>1.5072986203827325</v>
      </c>
    </row>
    <row r="185" spans="1:17" x14ac:dyDescent="0.25">
      <c r="A185">
        <f t="shared" si="15"/>
        <v>492251998</v>
      </c>
      <c r="B185" s="55">
        <v>49225</v>
      </c>
      <c r="C185" s="37"/>
      <c r="D185" s="38">
        <f t="shared" si="17"/>
        <v>224.7</v>
      </c>
      <c r="E185" s="38"/>
      <c r="F185" s="36">
        <f t="shared" si="14"/>
        <v>1998</v>
      </c>
      <c r="G185" s="37" t="str">
        <f t="shared" si="14"/>
        <v>CORN</v>
      </c>
      <c r="H185" s="37"/>
      <c r="I185" s="37"/>
      <c r="J185" s="37"/>
      <c r="K185" s="38"/>
      <c r="L185" s="38"/>
      <c r="M185" s="38"/>
      <c r="N185" s="36"/>
      <c r="P185" s="38">
        <f t="shared" si="18"/>
        <v>348.60299999999995</v>
      </c>
      <c r="Q185" s="78">
        <f t="shared" si="16"/>
        <v>1.5514152202937248</v>
      </c>
    </row>
    <row r="186" spans="1:17" x14ac:dyDescent="0.25">
      <c r="A186">
        <f t="shared" si="15"/>
        <v>492251999</v>
      </c>
      <c r="B186" s="55">
        <v>49225</v>
      </c>
      <c r="C186" s="37"/>
      <c r="D186" s="38">
        <f t="shared" si="17"/>
        <v>224.7</v>
      </c>
      <c r="E186" s="38"/>
      <c r="F186" s="36">
        <f t="shared" si="14"/>
        <v>1999</v>
      </c>
      <c r="G186" s="37" t="str">
        <f t="shared" si="14"/>
        <v>BEANS</v>
      </c>
      <c r="H186" s="37"/>
      <c r="I186" s="37"/>
      <c r="J186" s="37"/>
      <c r="K186" s="38"/>
      <c r="L186" s="38"/>
      <c r="M186" s="38"/>
      <c r="N186" s="36"/>
      <c r="P186" s="38">
        <f t="shared" si="18"/>
        <v>227.857</v>
      </c>
      <c r="Q186" s="78">
        <f t="shared" si="16"/>
        <v>1.0140498442367603</v>
      </c>
    </row>
    <row r="187" spans="1:17" x14ac:dyDescent="0.25">
      <c r="A187">
        <f t="shared" si="15"/>
        <v>492252000</v>
      </c>
      <c r="B187" s="55">
        <v>49225</v>
      </c>
      <c r="C187" s="37"/>
      <c r="D187" s="38">
        <f t="shared" si="17"/>
        <v>224.7</v>
      </c>
      <c r="E187" s="38"/>
      <c r="F187" s="36">
        <f t="shared" si="14"/>
        <v>2000</v>
      </c>
      <c r="G187" s="37" t="str">
        <f t="shared" si="14"/>
        <v>CORN</v>
      </c>
      <c r="H187" s="37"/>
      <c r="I187" s="37"/>
      <c r="J187" s="37"/>
      <c r="K187" s="38"/>
      <c r="L187" s="38"/>
      <c r="M187" s="38"/>
      <c r="N187" s="36"/>
      <c r="P187" s="38">
        <f t="shared" si="18"/>
        <v>355.44499999999999</v>
      </c>
      <c r="Q187" s="78">
        <f t="shared" si="16"/>
        <v>1.5818647085002226</v>
      </c>
    </row>
    <row r="188" spans="1:17" x14ac:dyDescent="0.25">
      <c r="A188">
        <f t="shared" si="15"/>
        <v>492252001</v>
      </c>
      <c r="B188" s="55">
        <v>49225</v>
      </c>
      <c r="C188" s="37"/>
      <c r="D188" s="38">
        <f t="shared" si="17"/>
        <v>224.7</v>
      </c>
      <c r="E188" s="38"/>
      <c r="F188" s="36">
        <f t="shared" si="14"/>
        <v>2001</v>
      </c>
      <c r="G188" s="37" t="str">
        <f t="shared" si="14"/>
        <v>CORN</v>
      </c>
      <c r="H188" s="37"/>
      <c r="I188" s="37"/>
      <c r="J188" s="37"/>
      <c r="K188" s="38"/>
      <c r="L188" s="38"/>
      <c r="M188" s="38"/>
      <c r="N188" s="36"/>
      <c r="P188" s="38">
        <f t="shared" si="18"/>
        <v>302.178</v>
      </c>
      <c r="Q188" s="78">
        <f t="shared" si="16"/>
        <v>1.3448064085447264</v>
      </c>
    </row>
    <row r="189" spans="1:17" x14ac:dyDescent="0.25">
      <c r="A189">
        <f t="shared" si="15"/>
        <v>492252002</v>
      </c>
      <c r="B189" s="55">
        <v>49225</v>
      </c>
      <c r="C189" s="37"/>
      <c r="D189" s="38">
        <f t="shared" si="17"/>
        <v>224.7</v>
      </c>
      <c r="E189" s="38"/>
      <c r="F189" s="36">
        <f t="shared" si="14"/>
        <v>2002</v>
      </c>
      <c r="G189" s="37" t="str">
        <f t="shared" si="14"/>
        <v>CORN</v>
      </c>
      <c r="H189" s="37"/>
      <c r="I189" s="37"/>
      <c r="J189" s="37"/>
      <c r="K189" s="38"/>
      <c r="L189" s="38"/>
      <c r="M189" s="38"/>
      <c r="N189" s="36"/>
      <c r="P189" s="38">
        <f t="shared" si="18"/>
        <v>350.66600000000005</v>
      </c>
      <c r="Q189" s="78">
        <f t="shared" si="16"/>
        <v>1.5605963506898088</v>
      </c>
    </row>
    <row r="190" spans="1:17" x14ac:dyDescent="0.25">
      <c r="A190">
        <f t="shared" si="15"/>
        <v>492252003</v>
      </c>
      <c r="B190" s="55">
        <v>49225</v>
      </c>
      <c r="C190" s="37"/>
      <c r="D190" s="38">
        <f t="shared" si="17"/>
        <v>224.7</v>
      </c>
      <c r="E190" s="38"/>
      <c r="F190" s="36">
        <f t="shared" si="14"/>
        <v>2003</v>
      </c>
      <c r="G190" s="37" t="str">
        <f t="shared" si="14"/>
        <v>CORN</v>
      </c>
      <c r="H190" s="37"/>
      <c r="I190" s="37"/>
      <c r="J190" s="37"/>
      <c r="K190" s="38"/>
      <c r="L190" s="38"/>
      <c r="M190" s="38"/>
      <c r="N190" s="36"/>
      <c r="P190" s="38">
        <f t="shared" si="18"/>
        <v>375.87400000000002</v>
      </c>
      <c r="Q190" s="78">
        <f t="shared" si="16"/>
        <v>1.6727814864263464</v>
      </c>
    </row>
    <row r="191" spans="1:17" x14ac:dyDescent="0.25">
      <c r="A191">
        <f t="shared" si="15"/>
        <v>492252004</v>
      </c>
      <c r="B191" s="55">
        <v>49225</v>
      </c>
      <c r="C191" s="37"/>
      <c r="D191" s="38">
        <f t="shared" si="17"/>
        <v>224.7</v>
      </c>
      <c r="E191" s="38"/>
      <c r="F191" s="36">
        <f t="shared" si="14"/>
        <v>2004</v>
      </c>
      <c r="G191" s="37" t="str">
        <f t="shared" si="14"/>
        <v>DRY BEANS</v>
      </c>
      <c r="H191" s="37"/>
      <c r="I191" s="37"/>
      <c r="J191" s="37"/>
      <c r="K191" s="38"/>
      <c r="L191" s="38"/>
      <c r="M191" s="38"/>
      <c r="N191" s="36"/>
      <c r="P191" s="38">
        <f t="shared" si="18"/>
        <v>288.16000000000003</v>
      </c>
      <c r="Q191" s="78">
        <f t="shared" si="16"/>
        <v>1.2824210057854919</v>
      </c>
    </row>
    <row r="192" spans="1:17" x14ac:dyDescent="0.25">
      <c r="A192">
        <f t="shared" si="15"/>
        <v>492252005</v>
      </c>
      <c r="B192" s="55">
        <v>49225</v>
      </c>
      <c r="C192" s="37"/>
      <c r="D192" s="38">
        <f t="shared" si="17"/>
        <v>224.7</v>
      </c>
      <c r="E192" s="38"/>
      <c r="F192" s="36">
        <f t="shared" si="14"/>
        <v>2005</v>
      </c>
      <c r="G192" s="37" t="str">
        <f t="shared" si="14"/>
        <v>RYE</v>
      </c>
      <c r="H192" s="37"/>
      <c r="I192" s="37"/>
      <c r="J192" s="37"/>
      <c r="K192" s="38"/>
      <c r="L192" s="38"/>
      <c r="M192" s="38"/>
      <c r="N192" s="36"/>
      <c r="P192" s="38">
        <f t="shared" si="18"/>
        <v>32.147000000000006</v>
      </c>
      <c r="Q192" s="78">
        <f t="shared" si="16"/>
        <v>0.14306631063640413</v>
      </c>
    </row>
    <row r="193" spans="1:17" x14ac:dyDescent="0.25">
      <c r="A193">
        <f t="shared" si="15"/>
        <v>492252006</v>
      </c>
      <c r="B193" s="55">
        <v>49225</v>
      </c>
      <c r="C193" s="37"/>
      <c r="D193" s="38">
        <f t="shared" si="17"/>
        <v>224.7</v>
      </c>
      <c r="E193" s="38"/>
      <c r="F193" s="36">
        <f t="shared" si="14"/>
        <v>2006</v>
      </c>
      <c r="G193" s="37" t="str">
        <f t="shared" si="14"/>
        <v>SOYBEANS</v>
      </c>
      <c r="H193" s="37"/>
      <c r="I193" s="37"/>
      <c r="J193" s="37"/>
      <c r="K193" s="38"/>
      <c r="L193" s="38"/>
      <c r="M193" s="38"/>
      <c r="N193" s="36"/>
      <c r="P193" s="38">
        <f t="shared" si="18"/>
        <v>129.876</v>
      </c>
      <c r="Q193" s="78">
        <f t="shared" si="16"/>
        <v>0.57799732977303075</v>
      </c>
    </row>
    <row r="194" spans="1:17" x14ac:dyDescent="0.25">
      <c r="A194">
        <f t="shared" si="15"/>
        <v>492252007</v>
      </c>
      <c r="B194" s="55">
        <v>49225</v>
      </c>
      <c r="C194" s="37"/>
      <c r="D194" s="38">
        <f t="shared" si="17"/>
        <v>224.7</v>
      </c>
      <c r="E194" s="38"/>
      <c r="F194" s="36">
        <f t="shared" si="14"/>
        <v>2007</v>
      </c>
      <c r="G194" s="37" t="str">
        <f t="shared" si="14"/>
        <v>SORGHUM</v>
      </c>
      <c r="H194" s="37"/>
      <c r="I194" s="37"/>
      <c r="J194" s="37"/>
      <c r="K194" s="38"/>
      <c r="L194" s="38"/>
      <c r="M194" s="38"/>
      <c r="N194" s="36"/>
      <c r="P194" s="38">
        <f t="shared" si="18"/>
        <v>136.69299999999998</v>
      </c>
      <c r="Q194" s="78">
        <f t="shared" si="16"/>
        <v>0.60833555852247434</v>
      </c>
    </row>
    <row r="195" spans="1:17" x14ac:dyDescent="0.25">
      <c r="A195">
        <f t="shared" si="15"/>
        <v>492252008</v>
      </c>
      <c r="B195" s="55">
        <v>49225</v>
      </c>
      <c r="C195" s="37"/>
      <c r="D195" s="38">
        <f t="shared" si="17"/>
        <v>224.7</v>
      </c>
      <c r="E195" s="38"/>
      <c r="F195" s="36">
        <f t="shared" si="14"/>
        <v>2008</v>
      </c>
      <c r="G195" s="37" t="str">
        <f t="shared" si="14"/>
        <v>GRASS</v>
      </c>
      <c r="H195" s="37"/>
      <c r="I195" s="37"/>
      <c r="J195" s="37"/>
      <c r="K195" s="38"/>
      <c r="L195" s="38"/>
      <c r="M195" s="38"/>
      <c r="N195" s="36"/>
      <c r="P195" s="38">
        <f t="shared" si="18"/>
        <v>195.155</v>
      </c>
      <c r="Q195" s="78">
        <f t="shared" si="16"/>
        <v>0.86851357365376058</v>
      </c>
    </row>
    <row r="196" spans="1:17" x14ac:dyDescent="0.25">
      <c r="A196">
        <f t="shared" si="15"/>
        <v>492252009</v>
      </c>
      <c r="B196" s="55">
        <v>49225</v>
      </c>
      <c r="C196" s="37"/>
      <c r="D196" s="38">
        <f t="shared" si="17"/>
        <v>224.7</v>
      </c>
      <c r="E196" s="38"/>
      <c r="F196" s="36">
        <f t="shared" si="14"/>
        <v>2009</v>
      </c>
      <c r="G196" s="37" t="str">
        <f t="shared" si="14"/>
        <v>GRASS</v>
      </c>
      <c r="H196" s="37"/>
      <c r="I196" s="37"/>
      <c r="J196" s="37"/>
      <c r="K196" s="38"/>
      <c r="L196" s="38"/>
      <c r="M196" s="38"/>
      <c r="N196" s="36"/>
      <c r="P196" s="38">
        <f t="shared" si="18"/>
        <v>146.386</v>
      </c>
      <c r="Q196" s="78">
        <f t="shared" si="16"/>
        <v>0.65147307521139297</v>
      </c>
    </row>
    <row r="197" spans="1:17" x14ac:dyDescent="0.25">
      <c r="A197">
        <f t="shared" si="15"/>
        <v>492252010</v>
      </c>
      <c r="B197" s="55">
        <v>49225</v>
      </c>
      <c r="C197" s="37"/>
      <c r="D197" s="38">
        <f t="shared" si="17"/>
        <v>224.7</v>
      </c>
      <c r="E197" s="38"/>
      <c r="F197" s="36">
        <f t="shared" si="14"/>
        <v>2010</v>
      </c>
      <c r="G197" s="37" t="str">
        <f t="shared" si="14"/>
        <v/>
      </c>
      <c r="H197" s="37"/>
      <c r="I197" s="37"/>
      <c r="J197" s="37"/>
      <c r="K197" s="38"/>
      <c r="L197" s="38"/>
      <c r="M197" s="38"/>
      <c r="N197" s="36"/>
      <c r="P197" s="38">
        <f t="shared" si="18"/>
        <v>113.599</v>
      </c>
      <c r="Q197" s="78">
        <f t="shared" si="16"/>
        <v>0.50555852247441035</v>
      </c>
    </row>
    <row r="198" spans="1:17" x14ac:dyDescent="0.25">
      <c r="A198">
        <f t="shared" si="15"/>
        <v>492252011</v>
      </c>
      <c r="B198" s="55">
        <v>49225</v>
      </c>
      <c r="C198" s="37"/>
      <c r="D198" s="38">
        <f t="shared" si="17"/>
        <v>224.7</v>
      </c>
      <c r="E198" s="38"/>
      <c r="F198" s="36">
        <f t="shared" si="14"/>
        <v>2011</v>
      </c>
      <c r="G198" s="37" t="str">
        <f t="shared" si="14"/>
        <v/>
      </c>
      <c r="H198" s="37"/>
      <c r="I198" s="37"/>
      <c r="J198" s="37"/>
      <c r="K198" s="38"/>
      <c r="L198" s="38"/>
      <c r="M198" s="38"/>
      <c r="N198" s="36"/>
      <c r="P198" s="38">
        <f t="shared" si="18"/>
        <v>0</v>
      </c>
      <c r="Q198" s="78">
        <f t="shared" si="16"/>
        <v>0</v>
      </c>
    </row>
    <row r="199" spans="1:17" x14ac:dyDescent="0.25">
      <c r="B199" s="53"/>
      <c r="C199" s="37"/>
      <c r="D199" s="38"/>
      <c r="E199" s="38"/>
      <c r="F199" s="36"/>
      <c r="G199" s="37"/>
      <c r="H199" s="37"/>
      <c r="I199" s="37"/>
      <c r="J199" s="37"/>
      <c r="K199" s="38"/>
      <c r="L199" s="38"/>
      <c r="M199" s="38"/>
      <c r="N199" s="36"/>
    </row>
    <row r="200" spans="1:17" x14ac:dyDescent="0.25">
      <c r="A200">
        <f>B200*10000+F200</f>
        <v>492261980</v>
      </c>
      <c r="B200" s="52">
        <v>49226</v>
      </c>
      <c r="C200" s="37" t="s">
        <v>16</v>
      </c>
      <c r="D200" s="38">
        <v>128.9</v>
      </c>
      <c r="E200" s="38">
        <v>14.66</v>
      </c>
      <c r="F200" s="36">
        <v>1980</v>
      </c>
      <c r="G200" s="37" t="s">
        <v>2</v>
      </c>
      <c r="H200" s="37" t="s">
        <v>2</v>
      </c>
      <c r="I200" s="37" t="s">
        <v>2</v>
      </c>
      <c r="J200" s="37" t="s">
        <v>2</v>
      </c>
      <c r="K200" s="40"/>
      <c r="L200" s="40"/>
      <c r="M200" s="40"/>
      <c r="N200" s="36">
        <v>1</v>
      </c>
      <c r="P200" s="42">
        <f t="shared" ref="P200:P231" si="19">ROUND(E200/12*D200,3)</f>
        <v>157.47300000000001</v>
      </c>
      <c r="Q200" s="78">
        <f>P200/D200</f>
        <v>1.2216679596586502</v>
      </c>
    </row>
    <row r="201" spans="1:17" x14ac:dyDescent="0.25">
      <c r="A201">
        <f t="shared" ref="A201:A231" si="20">B201*10000+F201</f>
        <v>492261981</v>
      </c>
      <c r="B201" s="52">
        <v>49226</v>
      </c>
      <c r="C201" s="37" t="s">
        <v>16</v>
      </c>
      <c r="D201" s="38">
        <v>128.9</v>
      </c>
      <c r="E201" s="38">
        <v>7.5</v>
      </c>
      <c r="F201" s="36">
        <v>1981</v>
      </c>
      <c r="G201" s="37" t="s">
        <v>2</v>
      </c>
      <c r="H201" s="37" t="s">
        <v>2</v>
      </c>
      <c r="I201" s="37" t="s">
        <v>2</v>
      </c>
      <c r="J201" s="37" t="s">
        <v>2</v>
      </c>
      <c r="K201" s="40"/>
      <c r="L201" s="40"/>
      <c r="M201" s="40"/>
      <c r="N201" s="36">
        <v>1</v>
      </c>
      <c r="P201" s="42">
        <f t="shared" si="19"/>
        <v>80.563000000000002</v>
      </c>
      <c r="Q201" s="78">
        <f t="shared" ref="Q201:Q231" si="21">P201/D201</f>
        <v>0.62500387897595033</v>
      </c>
    </row>
    <row r="202" spans="1:17" x14ac:dyDescent="0.25">
      <c r="A202">
        <f t="shared" si="20"/>
        <v>492261982</v>
      </c>
      <c r="B202" s="52">
        <v>49226</v>
      </c>
      <c r="C202" s="37" t="s">
        <v>16</v>
      </c>
      <c r="D202" s="38">
        <v>128.9</v>
      </c>
      <c r="E202" s="38">
        <v>16.52</v>
      </c>
      <c r="F202" s="36">
        <v>1982</v>
      </c>
      <c r="G202" s="37" t="s">
        <v>3</v>
      </c>
      <c r="H202" s="37" t="s">
        <v>2</v>
      </c>
      <c r="I202" s="37" t="s">
        <v>2</v>
      </c>
      <c r="J202" s="37" t="s">
        <v>2</v>
      </c>
      <c r="K202" s="39"/>
      <c r="L202" s="39"/>
      <c r="M202" s="39"/>
      <c r="N202" s="36">
        <v>1</v>
      </c>
      <c r="P202" s="42">
        <f t="shared" si="19"/>
        <v>177.452</v>
      </c>
      <c r="Q202" s="78">
        <f t="shared" si="21"/>
        <v>1.3766640806826997</v>
      </c>
    </row>
    <row r="203" spans="1:17" x14ac:dyDescent="0.25">
      <c r="A203">
        <f t="shared" si="20"/>
        <v>492261983</v>
      </c>
      <c r="B203" s="52">
        <v>49226</v>
      </c>
      <c r="C203" s="37" t="s">
        <v>16</v>
      </c>
      <c r="D203" s="38">
        <v>128.9</v>
      </c>
      <c r="E203" s="38">
        <v>24.04</v>
      </c>
      <c r="F203" s="36">
        <v>1983</v>
      </c>
      <c r="G203" s="37" t="s">
        <v>3</v>
      </c>
      <c r="H203" s="37" t="s">
        <v>2</v>
      </c>
      <c r="I203" s="37" t="s">
        <v>2</v>
      </c>
      <c r="J203" s="37" t="s">
        <v>58</v>
      </c>
      <c r="K203" s="39"/>
      <c r="L203" s="39"/>
      <c r="M203" s="39"/>
      <c r="N203" s="36">
        <v>1</v>
      </c>
      <c r="P203" s="42">
        <f t="shared" si="19"/>
        <v>258.23</v>
      </c>
      <c r="Q203" s="78">
        <f t="shared" si="21"/>
        <v>2.0033359193173004</v>
      </c>
    </row>
    <row r="204" spans="1:17" x14ac:dyDescent="0.25">
      <c r="A204">
        <f t="shared" si="20"/>
        <v>492261984</v>
      </c>
      <c r="B204" s="52">
        <v>49226</v>
      </c>
      <c r="C204" s="37" t="s">
        <v>16</v>
      </c>
      <c r="D204" s="38">
        <v>128.9</v>
      </c>
      <c r="E204" s="38">
        <v>20.28</v>
      </c>
      <c r="F204" s="36">
        <v>1984</v>
      </c>
      <c r="G204" s="37" t="s">
        <v>3</v>
      </c>
      <c r="H204" s="37" t="s">
        <v>2</v>
      </c>
      <c r="I204" s="37" t="s">
        <v>2</v>
      </c>
      <c r="J204" s="37" t="s">
        <v>58</v>
      </c>
      <c r="K204" s="39"/>
      <c r="L204" s="39"/>
      <c r="M204" s="39"/>
      <c r="N204" s="36">
        <v>1</v>
      </c>
      <c r="P204" s="42">
        <f t="shared" si="19"/>
        <v>217.84100000000001</v>
      </c>
      <c r="Q204" s="78">
        <f t="shared" si="21"/>
        <v>1.69</v>
      </c>
    </row>
    <row r="205" spans="1:17" x14ac:dyDescent="0.25">
      <c r="A205">
        <f t="shared" si="20"/>
        <v>492261985</v>
      </c>
      <c r="B205" s="52">
        <v>49226</v>
      </c>
      <c r="C205" s="37" t="s">
        <v>16</v>
      </c>
      <c r="D205" s="38">
        <v>128.9</v>
      </c>
      <c r="E205" s="38">
        <v>25.54</v>
      </c>
      <c r="F205" s="36">
        <v>1985</v>
      </c>
      <c r="G205" s="37" t="s">
        <v>3</v>
      </c>
      <c r="H205" s="37" t="s">
        <v>2</v>
      </c>
      <c r="I205" s="37" t="s">
        <v>2</v>
      </c>
      <c r="J205" s="37" t="s">
        <v>58</v>
      </c>
      <c r="K205" s="39"/>
      <c r="L205" s="39"/>
      <c r="M205" s="39"/>
      <c r="N205" s="36">
        <v>1</v>
      </c>
      <c r="P205" s="42">
        <f t="shared" si="19"/>
        <v>274.34199999999998</v>
      </c>
      <c r="Q205" s="78">
        <f t="shared" si="21"/>
        <v>2.1283320403413497</v>
      </c>
    </row>
    <row r="206" spans="1:17" x14ac:dyDescent="0.25">
      <c r="A206">
        <f t="shared" si="20"/>
        <v>492261986</v>
      </c>
      <c r="B206" s="52">
        <v>49226</v>
      </c>
      <c r="C206" s="37" t="s">
        <v>16</v>
      </c>
      <c r="D206" s="38">
        <v>128.9</v>
      </c>
      <c r="E206" s="38">
        <v>22.53</v>
      </c>
      <c r="F206" s="36">
        <v>1986</v>
      </c>
      <c r="G206" s="37" t="s">
        <v>3</v>
      </c>
      <c r="H206" s="37" t="s">
        <v>2</v>
      </c>
      <c r="I206" s="37" t="s">
        <v>2</v>
      </c>
      <c r="J206" s="37" t="s">
        <v>58</v>
      </c>
      <c r="K206" s="39"/>
      <c r="L206" s="39"/>
      <c r="M206" s="39"/>
      <c r="N206" s="36">
        <v>1</v>
      </c>
      <c r="P206" s="42">
        <f t="shared" si="19"/>
        <v>242.01</v>
      </c>
      <c r="Q206" s="78">
        <f t="shared" si="21"/>
        <v>1.8775019394879751</v>
      </c>
    </row>
    <row r="207" spans="1:17" x14ac:dyDescent="0.25">
      <c r="A207">
        <f t="shared" si="20"/>
        <v>492261987</v>
      </c>
      <c r="B207" s="52">
        <v>49226</v>
      </c>
      <c r="C207" s="37" t="s">
        <v>16</v>
      </c>
      <c r="D207" s="38">
        <v>128.9</v>
      </c>
      <c r="E207" s="38">
        <v>21.68</v>
      </c>
      <c r="F207" s="36">
        <v>1987</v>
      </c>
      <c r="G207" s="37" t="s">
        <v>3</v>
      </c>
      <c r="H207" s="37" t="s">
        <v>2</v>
      </c>
      <c r="I207" s="37" t="s">
        <v>2</v>
      </c>
      <c r="J207" s="37" t="s">
        <v>58</v>
      </c>
      <c r="K207" s="39"/>
      <c r="L207" s="39"/>
      <c r="M207" s="39"/>
      <c r="N207" s="36">
        <v>1</v>
      </c>
      <c r="P207" s="42">
        <f t="shared" si="19"/>
        <v>232.87899999999999</v>
      </c>
      <c r="Q207" s="78">
        <f t="shared" si="21"/>
        <v>1.8066640806826997</v>
      </c>
    </row>
    <row r="208" spans="1:17" x14ac:dyDescent="0.25">
      <c r="A208">
        <f t="shared" si="20"/>
        <v>492261988</v>
      </c>
      <c r="B208" s="52">
        <v>49226</v>
      </c>
      <c r="C208" s="37" t="s">
        <v>16</v>
      </c>
      <c r="D208" s="38">
        <v>128.4</v>
      </c>
      <c r="E208" s="38">
        <v>25.89</v>
      </c>
      <c r="F208" s="36">
        <v>1988</v>
      </c>
      <c r="G208" s="37" t="s">
        <v>3</v>
      </c>
      <c r="H208" s="37" t="s">
        <v>2</v>
      </c>
      <c r="I208" s="37" t="s">
        <v>2</v>
      </c>
      <c r="J208" s="37" t="s">
        <v>58</v>
      </c>
      <c r="K208" s="39"/>
      <c r="L208" s="39"/>
      <c r="M208" s="39"/>
      <c r="N208" s="36">
        <v>1</v>
      </c>
      <c r="P208" s="42">
        <f t="shared" si="19"/>
        <v>277.02300000000002</v>
      </c>
      <c r="Q208" s="78">
        <f t="shared" si="21"/>
        <v>2.1575000000000002</v>
      </c>
    </row>
    <row r="209" spans="1:17" x14ac:dyDescent="0.25">
      <c r="A209">
        <f t="shared" si="20"/>
        <v>492261989</v>
      </c>
      <c r="B209" s="52">
        <v>49226</v>
      </c>
      <c r="C209" s="37" t="s">
        <v>16</v>
      </c>
      <c r="D209" s="38">
        <v>128.4</v>
      </c>
      <c r="E209" s="38">
        <v>22.31</v>
      </c>
      <c r="F209" s="36">
        <v>1989</v>
      </c>
      <c r="G209" s="37" t="s">
        <v>3</v>
      </c>
      <c r="H209" s="37" t="s">
        <v>2</v>
      </c>
      <c r="I209" s="37" t="s">
        <v>2</v>
      </c>
      <c r="J209" s="37" t="s">
        <v>58</v>
      </c>
      <c r="K209" s="39"/>
      <c r="L209" s="39"/>
      <c r="M209" s="39"/>
      <c r="N209" s="36">
        <v>1</v>
      </c>
      <c r="P209" s="42">
        <f t="shared" si="19"/>
        <v>238.71700000000001</v>
      </c>
      <c r="Q209" s="78">
        <f t="shared" si="21"/>
        <v>1.8591666666666666</v>
      </c>
    </row>
    <row r="210" spans="1:17" x14ac:dyDescent="0.25">
      <c r="A210">
        <f t="shared" si="20"/>
        <v>492261990</v>
      </c>
      <c r="B210" s="52">
        <v>49226</v>
      </c>
      <c r="C210" s="37" t="s">
        <v>16</v>
      </c>
      <c r="D210" s="38">
        <v>128.4</v>
      </c>
      <c r="E210" s="38">
        <v>25.7</v>
      </c>
      <c r="F210" s="36">
        <v>1990</v>
      </c>
      <c r="G210" s="37" t="s">
        <v>3</v>
      </c>
      <c r="H210" s="37" t="s">
        <v>2</v>
      </c>
      <c r="I210" s="37" t="s">
        <v>2</v>
      </c>
      <c r="J210" s="37" t="s">
        <v>58</v>
      </c>
      <c r="K210" s="39"/>
      <c r="L210" s="39"/>
      <c r="M210" s="39"/>
      <c r="N210" s="36">
        <v>1</v>
      </c>
      <c r="P210" s="42">
        <f t="shared" si="19"/>
        <v>274.99</v>
      </c>
      <c r="Q210" s="78">
        <f t="shared" si="21"/>
        <v>2.1416666666666666</v>
      </c>
    </row>
    <row r="211" spans="1:17" x14ac:dyDescent="0.25">
      <c r="A211">
        <f t="shared" si="20"/>
        <v>492261991</v>
      </c>
      <c r="B211" s="52">
        <v>49226</v>
      </c>
      <c r="C211" s="37" t="s">
        <v>16</v>
      </c>
      <c r="D211" s="38">
        <v>128.4</v>
      </c>
      <c r="E211" s="38">
        <v>16.100000000000001</v>
      </c>
      <c r="F211" s="36">
        <v>1991</v>
      </c>
      <c r="G211" s="37" t="s">
        <v>3</v>
      </c>
      <c r="H211" s="37" t="s">
        <v>2</v>
      </c>
      <c r="I211" s="37" t="s">
        <v>2</v>
      </c>
      <c r="J211" s="37" t="s">
        <v>58</v>
      </c>
      <c r="K211" s="39"/>
      <c r="L211" s="39"/>
      <c r="M211" s="39"/>
      <c r="N211" s="36">
        <v>1</v>
      </c>
      <c r="P211" s="42">
        <f t="shared" si="19"/>
        <v>172.27</v>
      </c>
      <c r="Q211" s="78">
        <f t="shared" si="21"/>
        <v>1.3416666666666668</v>
      </c>
    </row>
    <row r="212" spans="1:17" x14ac:dyDescent="0.25">
      <c r="A212">
        <f t="shared" si="20"/>
        <v>492261992</v>
      </c>
      <c r="B212" s="52">
        <v>49226</v>
      </c>
      <c r="C212" s="37" t="s">
        <v>16</v>
      </c>
      <c r="D212" s="38">
        <v>128.4</v>
      </c>
      <c r="E212" s="38">
        <v>7.7</v>
      </c>
      <c r="F212" s="36">
        <v>1992</v>
      </c>
      <c r="G212" s="37" t="s">
        <v>59</v>
      </c>
      <c r="H212" s="37" t="s">
        <v>2</v>
      </c>
      <c r="I212" s="37" t="s">
        <v>2</v>
      </c>
      <c r="J212" s="37" t="s">
        <v>58</v>
      </c>
      <c r="K212" s="39"/>
      <c r="L212" s="39"/>
      <c r="M212" s="39"/>
      <c r="N212" s="36">
        <v>1</v>
      </c>
      <c r="P212" s="42">
        <f t="shared" si="19"/>
        <v>82.39</v>
      </c>
      <c r="Q212" s="78">
        <f t="shared" si="21"/>
        <v>0.64166666666666661</v>
      </c>
    </row>
    <row r="213" spans="1:17" x14ac:dyDescent="0.25">
      <c r="A213">
        <f t="shared" si="20"/>
        <v>492261993</v>
      </c>
      <c r="B213" s="52">
        <v>49226</v>
      </c>
      <c r="C213" s="37" t="s">
        <v>16</v>
      </c>
      <c r="D213" s="38">
        <v>128.4</v>
      </c>
      <c r="E213" s="38">
        <v>12.91</v>
      </c>
      <c r="F213" s="36">
        <v>1993</v>
      </c>
      <c r="G213" s="37" t="s">
        <v>3</v>
      </c>
      <c r="H213" s="37" t="s">
        <v>2</v>
      </c>
      <c r="I213" s="37" t="s">
        <v>2</v>
      </c>
      <c r="J213" s="37" t="s">
        <v>58</v>
      </c>
      <c r="K213" s="39"/>
      <c r="L213" s="39"/>
      <c r="M213" s="39"/>
      <c r="N213" s="36">
        <v>1</v>
      </c>
      <c r="P213" s="42">
        <f t="shared" si="19"/>
        <v>138.137</v>
      </c>
      <c r="Q213" s="78">
        <f t="shared" si="21"/>
        <v>1.0758333333333332</v>
      </c>
    </row>
    <row r="214" spans="1:17" x14ac:dyDescent="0.25">
      <c r="A214">
        <f t="shared" si="20"/>
        <v>492261994</v>
      </c>
      <c r="B214" s="52">
        <v>49226</v>
      </c>
      <c r="C214" s="37" t="s">
        <v>16</v>
      </c>
      <c r="D214" s="38">
        <v>128.4</v>
      </c>
      <c r="E214" s="38">
        <v>14.98</v>
      </c>
      <c r="F214" s="36">
        <v>1994</v>
      </c>
      <c r="G214" s="37" t="s">
        <v>3</v>
      </c>
      <c r="H214" s="37" t="s">
        <v>2</v>
      </c>
      <c r="I214" s="37" t="s">
        <v>2</v>
      </c>
      <c r="J214" s="37" t="s">
        <v>58</v>
      </c>
      <c r="K214" s="39"/>
      <c r="L214" s="39"/>
      <c r="M214" s="39"/>
      <c r="N214" s="36">
        <v>1</v>
      </c>
      <c r="P214" s="42">
        <f t="shared" si="19"/>
        <v>160.286</v>
      </c>
      <c r="Q214" s="78">
        <f t="shared" si="21"/>
        <v>1.2483333333333333</v>
      </c>
    </row>
    <row r="215" spans="1:17" x14ac:dyDescent="0.25">
      <c r="A215">
        <f t="shared" si="20"/>
        <v>492261995</v>
      </c>
      <c r="B215" s="52">
        <v>49226</v>
      </c>
      <c r="C215" s="37" t="s">
        <v>16</v>
      </c>
      <c r="D215" s="38">
        <v>128.4</v>
      </c>
      <c r="E215" s="38">
        <v>7.73</v>
      </c>
      <c r="F215" s="36">
        <v>1995</v>
      </c>
      <c r="G215" s="37" t="s">
        <v>59</v>
      </c>
      <c r="H215" s="37" t="s">
        <v>2</v>
      </c>
      <c r="I215" s="37" t="s">
        <v>2</v>
      </c>
      <c r="J215" s="37" t="s">
        <v>58</v>
      </c>
      <c r="K215" s="39"/>
      <c r="L215" s="39"/>
      <c r="M215" s="39"/>
      <c r="N215" s="36">
        <v>1</v>
      </c>
      <c r="P215" s="42">
        <f t="shared" si="19"/>
        <v>82.710999999999999</v>
      </c>
      <c r="Q215" s="78">
        <f t="shared" si="21"/>
        <v>0.64416666666666667</v>
      </c>
    </row>
    <row r="216" spans="1:17" x14ac:dyDescent="0.25">
      <c r="A216">
        <f t="shared" si="20"/>
        <v>492261996</v>
      </c>
      <c r="B216" s="52">
        <v>49226</v>
      </c>
      <c r="C216" s="37" t="s">
        <v>16</v>
      </c>
      <c r="D216" s="38">
        <v>128.4</v>
      </c>
      <c r="E216" s="38">
        <v>16.75</v>
      </c>
      <c r="F216" s="36">
        <v>1996</v>
      </c>
      <c r="G216" s="37" t="s">
        <v>3</v>
      </c>
      <c r="H216" s="37" t="s">
        <v>2</v>
      </c>
      <c r="I216" s="37" t="s">
        <v>2</v>
      </c>
      <c r="J216" s="37" t="s">
        <v>58</v>
      </c>
      <c r="K216" s="39"/>
      <c r="L216" s="39"/>
      <c r="M216" s="39"/>
      <c r="N216" s="36">
        <v>1</v>
      </c>
      <c r="P216" s="42">
        <f t="shared" si="19"/>
        <v>179.22499999999999</v>
      </c>
      <c r="Q216" s="78">
        <f t="shared" si="21"/>
        <v>1.3958333333333333</v>
      </c>
    </row>
    <row r="217" spans="1:17" x14ac:dyDescent="0.25">
      <c r="A217">
        <f t="shared" si="20"/>
        <v>492261997</v>
      </c>
      <c r="B217" s="52">
        <v>49226</v>
      </c>
      <c r="C217" s="37" t="s">
        <v>16</v>
      </c>
      <c r="D217" s="38">
        <v>128.4</v>
      </c>
      <c r="E217" s="38">
        <v>21.07</v>
      </c>
      <c r="F217" s="36">
        <v>1997</v>
      </c>
      <c r="G217" s="37" t="s">
        <v>3</v>
      </c>
      <c r="H217" s="37" t="s">
        <v>2</v>
      </c>
      <c r="I217" s="37" t="s">
        <v>2</v>
      </c>
      <c r="J217" s="37" t="s">
        <v>58</v>
      </c>
      <c r="K217" s="39"/>
      <c r="L217" s="39"/>
      <c r="M217" s="39"/>
      <c r="N217" s="36">
        <v>1</v>
      </c>
      <c r="P217" s="42">
        <f t="shared" si="19"/>
        <v>225.44900000000001</v>
      </c>
      <c r="Q217" s="78">
        <f t="shared" si="21"/>
        <v>1.7558333333333334</v>
      </c>
    </row>
    <row r="218" spans="1:17" x14ac:dyDescent="0.25">
      <c r="A218">
        <f t="shared" si="20"/>
        <v>492261998</v>
      </c>
      <c r="B218" s="52">
        <v>49226</v>
      </c>
      <c r="C218" s="37" t="s">
        <v>16</v>
      </c>
      <c r="D218" s="38">
        <v>128.4</v>
      </c>
      <c r="E218" s="38">
        <v>19.86</v>
      </c>
      <c r="F218" s="36">
        <v>1998</v>
      </c>
      <c r="G218" s="37" t="s">
        <v>3</v>
      </c>
      <c r="H218" s="37" t="s">
        <v>2</v>
      </c>
      <c r="I218" s="37" t="s">
        <v>2</v>
      </c>
      <c r="J218" s="37" t="s">
        <v>58</v>
      </c>
      <c r="K218" s="39"/>
      <c r="L218" s="39"/>
      <c r="M218" s="39"/>
      <c r="N218" s="36">
        <v>1</v>
      </c>
      <c r="P218" s="42">
        <f t="shared" si="19"/>
        <v>212.50200000000001</v>
      </c>
      <c r="Q218" s="78">
        <f t="shared" si="21"/>
        <v>1.655</v>
      </c>
    </row>
    <row r="219" spans="1:17" x14ac:dyDescent="0.25">
      <c r="A219">
        <f t="shared" si="20"/>
        <v>492261999</v>
      </c>
      <c r="B219" s="52">
        <v>49226</v>
      </c>
      <c r="C219" s="37" t="s">
        <v>16</v>
      </c>
      <c r="D219" s="38">
        <v>128.4</v>
      </c>
      <c r="E219" s="38">
        <v>14.41</v>
      </c>
      <c r="F219" s="36">
        <v>1999</v>
      </c>
      <c r="G219" s="37" t="s">
        <v>3</v>
      </c>
      <c r="H219" s="37" t="s">
        <v>2</v>
      </c>
      <c r="I219" s="37" t="s">
        <v>2</v>
      </c>
      <c r="J219" s="37" t="s">
        <v>58</v>
      </c>
      <c r="K219" s="39"/>
      <c r="L219" s="39"/>
      <c r="M219" s="39"/>
      <c r="N219" s="36">
        <v>1</v>
      </c>
      <c r="P219" s="42">
        <f t="shared" si="19"/>
        <v>154.18700000000001</v>
      </c>
      <c r="Q219" s="78">
        <f t="shared" si="21"/>
        <v>1.2008333333333334</v>
      </c>
    </row>
    <row r="220" spans="1:17" x14ac:dyDescent="0.25">
      <c r="A220">
        <f t="shared" si="20"/>
        <v>492262000</v>
      </c>
      <c r="B220" s="52">
        <v>49226</v>
      </c>
      <c r="C220" s="37" t="s">
        <v>16</v>
      </c>
      <c r="D220" s="38">
        <v>128.4</v>
      </c>
      <c r="E220" s="38">
        <v>18.16</v>
      </c>
      <c r="F220" s="36">
        <v>2000</v>
      </c>
      <c r="G220" s="37" t="s">
        <v>59</v>
      </c>
      <c r="H220" s="37" t="s">
        <v>2</v>
      </c>
      <c r="I220" s="37" t="s">
        <v>2</v>
      </c>
      <c r="J220" s="37" t="s">
        <v>58</v>
      </c>
      <c r="K220" s="39"/>
      <c r="L220" s="39"/>
      <c r="M220" s="39"/>
      <c r="N220" s="36">
        <v>1</v>
      </c>
      <c r="P220" s="42">
        <f t="shared" si="19"/>
        <v>194.31200000000001</v>
      </c>
      <c r="Q220" s="78">
        <f t="shared" si="21"/>
        <v>1.5133333333333334</v>
      </c>
    </row>
    <row r="221" spans="1:17" x14ac:dyDescent="0.25">
      <c r="A221">
        <f t="shared" si="20"/>
        <v>492262001</v>
      </c>
      <c r="B221" s="52">
        <v>49226</v>
      </c>
      <c r="C221" s="37" t="s">
        <v>16</v>
      </c>
      <c r="D221" s="38">
        <v>128.4</v>
      </c>
      <c r="E221" s="38">
        <v>8.44</v>
      </c>
      <c r="F221" s="36">
        <v>2001</v>
      </c>
      <c r="G221" s="37" t="s">
        <v>7</v>
      </c>
      <c r="H221" s="37" t="s">
        <v>2</v>
      </c>
      <c r="I221" s="37" t="s">
        <v>2</v>
      </c>
      <c r="J221" s="37" t="s">
        <v>58</v>
      </c>
      <c r="K221" s="39"/>
      <c r="L221" s="39"/>
      <c r="M221" s="39"/>
      <c r="N221" s="36">
        <v>1</v>
      </c>
      <c r="P221" s="42">
        <f t="shared" si="19"/>
        <v>90.308000000000007</v>
      </c>
      <c r="Q221" s="78">
        <f t="shared" si="21"/>
        <v>0.70333333333333337</v>
      </c>
    </row>
    <row r="222" spans="1:17" x14ac:dyDescent="0.25">
      <c r="A222">
        <f t="shared" si="20"/>
        <v>492262002</v>
      </c>
      <c r="B222" s="52">
        <v>49226</v>
      </c>
      <c r="C222" s="37" t="s">
        <v>16</v>
      </c>
      <c r="D222" s="38">
        <v>128.4</v>
      </c>
      <c r="E222" s="38">
        <v>25.31</v>
      </c>
      <c r="F222" s="36">
        <v>2002</v>
      </c>
      <c r="G222" s="37" t="s">
        <v>3</v>
      </c>
      <c r="H222" s="37" t="s">
        <v>2</v>
      </c>
      <c r="I222" s="37" t="s">
        <v>2</v>
      </c>
      <c r="J222" s="37" t="s">
        <v>58</v>
      </c>
      <c r="K222" s="39"/>
      <c r="L222" s="39"/>
      <c r="M222" s="39"/>
      <c r="N222" s="36">
        <v>1</v>
      </c>
      <c r="P222" s="42">
        <f t="shared" si="19"/>
        <v>270.81700000000001</v>
      </c>
      <c r="Q222" s="78">
        <f t="shared" si="21"/>
        <v>2.1091666666666664</v>
      </c>
    </row>
    <row r="223" spans="1:17" x14ac:dyDescent="0.25">
      <c r="A223">
        <f t="shared" si="20"/>
        <v>492262003</v>
      </c>
      <c r="B223" s="52">
        <v>49226</v>
      </c>
      <c r="C223" s="37" t="s">
        <v>16</v>
      </c>
      <c r="D223" s="38">
        <v>128.4</v>
      </c>
      <c r="E223" s="38">
        <v>18.850000000000001</v>
      </c>
      <c r="F223" s="36">
        <v>2003</v>
      </c>
      <c r="G223" s="37" t="s">
        <v>3</v>
      </c>
      <c r="H223" s="37" t="s">
        <v>2</v>
      </c>
      <c r="I223" s="37" t="s">
        <v>2</v>
      </c>
      <c r="J223" s="37" t="s">
        <v>58</v>
      </c>
      <c r="K223" s="39"/>
      <c r="L223" s="39"/>
      <c r="M223" s="39"/>
      <c r="N223" s="36">
        <v>1</v>
      </c>
      <c r="P223" s="42">
        <f t="shared" si="19"/>
        <v>201.69499999999999</v>
      </c>
      <c r="Q223" s="78">
        <f t="shared" si="21"/>
        <v>1.5708333333333333</v>
      </c>
    </row>
    <row r="224" spans="1:17" x14ac:dyDescent="0.25">
      <c r="A224">
        <f t="shared" si="20"/>
        <v>492262004</v>
      </c>
      <c r="B224" s="52">
        <v>49226</v>
      </c>
      <c r="C224" s="37" t="s">
        <v>16</v>
      </c>
      <c r="D224" s="38">
        <v>128.4</v>
      </c>
      <c r="E224" s="38">
        <v>19.73</v>
      </c>
      <c r="F224" s="36">
        <v>2004</v>
      </c>
      <c r="G224" s="37" t="s">
        <v>3</v>
      </c>
      <c r="H224" s="37" t="s">
        <v>2</v>
      </c>
      <c r="I224" s="37" t="s">
        <v>2</v>
      </c>
      <c r="J224" s="37" t="s">
        <v>2</v>
      </c>
      <c r="K224" s="39"/>
      <c r="L224" s="39"/>
      <c r="M224" s="39"/>
      <c r="N224" s="36">
        <v>1</v>
      </c>
      <c r="P224" s="42">
        <f t="shared" si="19"/>
        <v>211.11099999999999</v>
      </c>
      <c r="Q224" s="78">
        <f t="shared" si="21"/>
        <v>1.6441666666666666</v>
      </c>
    </row>
    <row r="225" spans="1:17" x14ac:dyDescent="0.25">
      <c r="A225">
        <f t="shared" si="20"/>
        <v>492262005</v>
      </c>
      <c r="B225" s="52">
        <v>49226</v>
      </c>
      <c r="C225" s="37" t="s">
        <v>16</v>
      </c>
      <c r="D225" s="38">
        <v>128.4</v>
      </c>
      <c r="E225" s="38">
        <v>14.59</v>
      </c>
      <c r="F225" s="36">
        <v>2005</v>
      </c>
      <c r="G225" s="37" t="s">
        <v>4</v>
      </c>
      <c r="H225" s="37" t="s">
        <v>2</v>
      </c>
      <c r="I225" s="37" t="s">
        <v>2</v>
      </c>
      <c r="J225" s="37" t="s">
        <v>2</v>
      </c>
      <c r="K225" s="39"/>
      <c r="L225" s="39"/>
      <c r="M225" s="39"/>
      <c r="N225" s="36">
        <v>1</v>
      </c>
      <c r="P225" s="42">
        <f t="shared" si="19"/>
        <v>156.113</v>
      </c>
      <c r="Q225" s="78">
        <f t="shared" si="21"/>
        <v>1.2158333333333333</v>
      </c>
    </row>
    <row r="226" spans="1:17" x14ac:dyDescent="0.25">
      <c r="A226">
        <f t="shared" si="20"/>
        <v>492262006</v>
      </c>
      <c r="B226" s="52">
        <v>49226</v>
      </c>
      <c r="C226" s="37" t="s">
        <v>16</v>
      </c>
      <c r="D226" s="38">
        <v>128.4</v>
      </c>
      <c r="E226" s="38">
        <v>7.74</v>
      </c>
      <c r="F226" s="36">
        <v>2006</v>
      </c>
      <c r="G226" s="37" t="s">
        <v>60</v>
      </c>
      <c r="H226" s="37" t="s">
        <v>2</v>
      </c>
      <c r="I226" s="37" t="s">
        <v>2</v>
      </c>
      <c r="J226" s="37" t="s">
        <v>38</v>
      </c>
      <c r="K226" s="39"/>
      <c r="L226" s="39"/>
      <c r="M226" s="41">
        <v>0</v>
      </c>
      <c r="N226" s="36">
        <v>1</v>
      </c>
      <c r="P226" s="42">
        <f t="shared" si="19"/>
        <v>82.817999999999998</v>
      </c>
      <c r="Q226" s="78">
        <f t="shared" si="21"/>
        <v>0.64499999999999991</v>
      </c>
    </row>
    <row r="227" spans="1:17" x14ac:dyDescent="0.25">
      <c r="A227">
        <f t="shared" si="20"/>
        <v>492262007</v>
      </c>
      <c r="B227" s="52">
        <v>49226</v>
      </c>
      <c r="C227" s="37" t="s">
        <v>16</v>
      </c>
      <c r="D227" s="38">
        <v>128.4</v>
      </c>
      <c r="E227" s="38">
        <v>9.7100000000000009</v>
      </c>
      <c r="F227" s="36">
        <v>2007</v>
      </c>
      <c r="G227" s="37" t="s">
        <v>5</v>
      </c>
      <c r="H227" s="37" t="s">
        <v>2</v>
      </c>
      <c r="I227" s="37" t="s">
        <v>2</v>
      </c>
      <c r="J227" s="37" t="s">
        <v>38</v>
      </c>
      <c r="K227" s="41">
        <v>29.8</v>
      </c>
      <c r="L227" s="41">
        <v>-2.2400000000000002</v>
      </c>
      <c r="M227" s="41">
        <v>0</v>
      </c>
      <c r="N227" s="36">
        <v>1</v>
      </c>
      <c r="P227" s="42">
        <f t="shared" si="19"/>
        <v>103.89700000000001</v>
      </c>
      <c r="Q227" s="78">
        <f t="shared" si="21"/>
        <v>0.8091666666666667</v>
      </c>
    </row>
    <row r="228" spans="1:17" x14ac:dyDescent="0.25">
      <c r="A228">
        <f t="shared" si="20"/>
        <v>492262008</v>
      </c>
      <c r="B228" s="52">
        <v>49226</v>
      </c>
      <c r="C228" s="37" t="s">
        <v>16</v>
      </c>
      <c r="D228" s="38">
        <v>128.4</v>
      </c>
      <c r="E228" s="38">
        <v>9.3699999999999992</v>
      </c>
      <c r="F228" s="36">
        <v>2008</v>
      </c>
      <c r="G228" s="37" t="s">
        <v>5</v>
      </c>
      <c r="H228" s="37" t="s">
        <v>2</v>
      </c>
      <c r="I228" s="37" t="s">
        <v>2</v>
      </c>
      <c r="J228" s="37" t="s">
        <v>38</v>
      </c>
      <c r="K228" s="41">
        <v>62.76</v>
      </c>
      <c r="L228" s="41">
        <v>53.39</v>
      </c>
      <c r="M228" s="38">
        <v>0</v>
      </c>
      <c r="N228" s="36">
        <v>1</v>
      </c>
      <c r="P228" s="42">
        <f t="shared" si="19"/>
        <v>100.259</v>
      </c>
      <c r="Q228" s="78">
        <f t="shared" si="21"/>
        <v>0.78083333333333327</v>
      </c>
    </row>
    <row r="229" spans="1:17" x14ac:dyDescent="0.25">
      <c r="A229">
        <f t="shared" si="20"/>
        <v>492262009</v>
      </c>
      <c r="B229" s="52">
        <v>49226</v>
      </c>
      <c r="C229" s="37" t="s">
        <v>16</v>
      </c>
      <c r="D229" s="38">
        <v>128.4</v>
      </c>
      <c r="E229" s="38">
        <v>5.1100000000000003</v>
      </c>
      <c r="F229" s="36">
        <v>2009</v>
      </c>
      <c r="G229" s="37" t="s">
        <v>5</v>
      </c>
      <c r="H229" s="37" t="s">
        <v>2</v>
      </c>
      <c r="I229" s="37" t="s">
        <v>2</v>
      </c>
      <c r="J229" s="37" t="s">
        <v>38</v>
      </c>
      <c r="K229" s="38">
        <v>53.39</v>
      </c>
      <c r="L229" s="38">
        <v>48.28</v>
      </c>
      <c r="M229" s="38">
        <v>0</v>
      </c>
      <c r="N229" s="36">
        <v>1</v>
      </c>
      <c r="P229" s="42">
        <f t="shared" si="19"/>
        <v>54.677</v>
      </c>
      <c r="Q229" s="78">
        <f t="shared" si="21"/>
        <v>0.42583333333333329</v>
      </c>
    </row>
    <row r="230" spans="1:17" x14ac:dyDescent="0.25">
      <c r="A230">
        <f t="shared" si="20"/>
        <v>492262010</v>
      </c>
      <c r="B230" s="52">
        <v>49226</v>
      </c>
      <c r="C230" s="37" t="s">
        <v>16</v>
      </c>
      <c r="D230" s="38">
        <v>128.4</v>
      </c>
      <c r="E230" s="38">
        <v>5.4</v>
      </c>
      <c r="F230" s="36">
        <v>2010</v>
      </c>
      <c r="G230" s="37" t="s">
        <v>2</v>
      </c>
      <c r="H230" s="37" t="s">
        <v>2</v>
      </c>
      <c r="I230" s="37" t="s">
        <v>2</v>
      </c>
      <c r="J230" s="37" t="s">
        <v>38</v>
      </c>
      <c r="K230" s="38">
        <v>48.28</v>
      </c>
      <c r="L230" s="38">
        <v>42.88</v>
      </c>
      <c r="M230" s="38">
        <v>0</v>
      </c>
      <c r="N230" s="36">
        <v>1</v>
      </c>
      <c r="P230" s="42">
        <f t="shared" si="19"/>
        <v>57.78</v>
      </c>
      <c r="Q230" s="78">
        <f t="shared" si="21"/>
        <v>0.45</v>
      </c>
    </row>
    <row r="231" spans="1:17" x14ac:dyDescent="0.25">
      <c r="A231">
        <f t="shared" si="20"/>
        <v>492262011</v>
      </c>
      <c r="B231" s="52">
        <v>49226</v>
      </c>
      <c r="C231" s="37" t="s">
        <v>16</v>
      </c>
      <c r="D231" s="38">
        <v>128.4</v>
      </c>
      <c r="E231" s="38">
        <v>0</v>
      </c>
      <c r="F231" s="36">
        <v>2011</v>
      </c>
      <c r="G231" s="37" t="s">
        <v>2</v>
      </c>
      <c r="H231" s="37" t="s">
        <v>2</v>
      </c>
      <c r="I231" s="37" t="s">
        <v>2</v>
      </c>
      <c r="J231" s="37" t="s">
        <v>38</v>
      </c>
      <c r="K231" s="38">
        <v>42.88</v>
      </c>
      <c r="L231" s="38">
        <v>0</v>
      </c>
      <c r="M231" s="38">
        <v>0</v>
      </c>
      <c r="N231" s="36">
        <v>1</v>
      </c>
      <c r="P231" s="42">
        <f t="shared" si="19"/>
        <v>0</v>
      </c>
      <c r="Q231" s="78">
        <f t="shared" si="21"/>
        <v>0</v>
      </c>
    </row>
    <row r="232" spans="1:17" x14ac:dyDescent="0.25">
      <c r="B232" s="53"/>
      <c r="C232" s="37"/>
      <c r="D232" s="38"/>
      <c r="E232" s="38"/>
      <c r="F232" s="36"/>
      <c r="G232" s="37"/>
      <c r="H232" s="37"/>
      <c r="I232" s="37"/>
      <c r="J232" s="37"/>
      <c r="K232" s="38"/>
      <c r="L232" s="38"/>
      <c r="M232" s="38"/>
      <c r="N232" s="36"/>
    </row>
    <row r="233" spans="1:17" x14ac:dyDescent="0.25">
      <c r="A233">
        <f>B233*10000+F233</f>
        <v>492271980</v>
      </c>
      <c r="B233" s="55">
        <v>49227</v>
      </c>
      <c r="C233" s="37" t="s">
        <v>17</v>
      </c>
      <c r="D233" s="38">
        <v>133.1</v>
      </c>
      <c r="E233" s="38">
        <v>12.5</v>
      </c>
      <c r="F233" s="36">
        <v>1980</v>
      </c>
      <c r="G233" s="37" t="s">
        <v>3</v>
      </c>
      <c r="H233" s="37" t="s">
        <v>2</v>
      </c>
      <c r="I233" s="37" t="s">
        <v>2</v>
      </c>
      <c r="J233" s="37" t="s">
        <v>2</v>
      </c>
      <c r="K233" s="40"/>
      <c r="L233" s="40"/>
      <c r="M233" s="40"/>
      <c r="N233" s="36">
        <v>1</v>
      </c>
      <c r="P233" s="42">
        <f t="shared" ref="P233:P264" si="22">ROUND(E233/12*D233,3)</f>
        <v>138.64599999999999</v>
      </c>
      <c r="Q233" s="78">
        <f>P233/D233</f>
        <v>1.0416679188580014</v>
      </c>
    </row>
    <row r="234" spans="1:17" x14ac:dyDescent="0.25">
      <c r="A234">
        <f t="shared" ref="A234:A264" si="23">B234*10000+F234</f>
        <v>492271981</v>
      </c>
      <c r="B234" s="55">
        <v>49227</v>
      </c>
      <c r="C234" s="37" t="s">
        <v>17</v>
      </c>
      <c r="D234" s="38">
        <v>133.1</v>
      </c>
      <c r="E234" s="38">
        <v>7.96</v>
      </c>
      <c r="F234" s="36">
        <v>1981</v>
      </c>
      <c r="G234" s="37" t="s">
        <v>3</v>
      </c>
      <c r="H234" s="37" t="s">
        <v>2</v>
      </c>
      <c r="I234" s="37" t="s">
        <v>2</v>
      </c>
      <c r="J234" s="37" t="s">
        <v>2</v>
      </c>
      <c r="K234" s="40"/>
      <c r="L234" s="40"/>
      <c r="M234" s="40"/>
      <c r="N234" s="36">
        <v>1</v>
      </c>
      <c r="P234" s="42">
        <f t="shared" si="22"/>
        <v>88.29</v>
      </c>
      <c r="Q234" s="78">
        <f t="shared" ref="Q234:Q264" si="24">P234/D234</f>
        <v>0.66333583771600313</v>
      </c>
    </row>
    <row r="235" spans="1:17" x14ac:dyDescent="0.25">
      <c r="A235">
        <f t="shared" si="23"/>
        <v>492271982</v>
      </c>
      <c r="B235" s="55">
        <v>49227</v>
      </c>
      <c r="C235" s="37" t="s">
        <v>17</v>
      </c>
      <c r="D235" s="38">
        <v>133.1</v>
      </c>
      <c r="E235" s="38">
        <v>15.12</v>
      </c>
      <c r="F235" s="36">
        <v>1982</v>
      </c>
      <c r="G235" s="37" t="s">
        <v>3</v>
      </c>
      <c r="H235" s="37" t="s">
        <v>2</v>
      </c>
      <c r="I235" s="37" t="s">
        <v>2</v>
      </c>
      <c r="J235" s="37" t="s">
        <v>2</v>
      </c>
      <c r="K235" s="39"/>
      <c r="L235" s="39"/>
      <c r="M235" s="39"/>
      <c r="N235" s="36">
        <v>1</v>
      </c>
      <c r="P235" s="42">
        <f t="shared" si="22"/>
        <v>167.70599999999999</v>
      </c>
      <c r="Q235" s="78">
        <f t="shared" si="24"/>
        <v>1.26</v>
      </c>
    </row>
    <row r="236" spans="1:17" x14ac:dyDescent="0.25">
      <c r="A236">
        <f t="shared" si="23"/>
        <v>492271983</v>
      </c>
      <c r="B236" s="55">
        <v>49227</v>
      </c>
      <c r="C236" s="37" t="s">
        <v>17</v>
      </c>
      <c r="D236" s="38">
        <v>133.1</v>
      </c>
      <c r="E236" s="38">
        <v>1.59</v>
      </c>
      <c r="F236" s="36">
        <v>1983</v>
      </c>
      <c r="G236" s="37" t="s">
        <v>7</v>
      </c>
      <c r="H236" s="37" t="s">
        <v>2</v>
      </c>
      <c r="I236" s="37" t="s">
        <v>2</v>
      </c>
      <c r="J236" s="37" t="s">
        <v>58</v>
      </c>
      <c r="K236" s="39"/>
      <c r="L236" s="39"/>
      <c r="M236" s="39"/>
      <c r="N236" s="36">
        <v>1</v>
      </c>
      <c r="P236" s="42">
        <f t="shared" si="22"/>
        <v>17.635999999999999</v>
      </c>
      <c r="Q236" s="78">
        <f t="shared" si="24"/>
        <v>0.13250187828700224</v>
      </c>
    </row>
    <row r="237" spans="1:17" x14ac:dyDescent="0.25">
      <c r="A237">
        <f t="shared" si="23"/>
        <v>492271984</v>
      </c>
      <c r="B237" s="55">
        <v>49227</v>
      </c>
      <c r="C237" s="37" t="s">
        <v>17</v>
      </c>
      <c r="D237" s="38">
        <v>133.1</v>
      </c>
      <c r="E237" s="38">
        <v>20.38</v>
      </c>
      <c r="F237" s="36">
        <v>1984</v>
      </c>
      <c r="G237" s="37" t="s">
        <v>3</v>
      </c>
      <c r="H237" s="37" t="s">
        <v>2</v>
      </c>
      <c r="I237" s="37" t="s">
        <v>2</v>
      </c>
      <c r="J237" s="37" t="s">
        <v>58</v>
      </c>
      <c r="K237" s="39"/>
      <c r="L237" s="39"/>
      <c r="M237" s="39"/>
      <c r="N237" s="36">
        <v>1</v>
      </c>
      <c r="P237" s="42">
        <f t="shared" si="22"/>
        <v>226.048</v>
      </c>
      <c r="Q237" s="78">
        <f t="shared" si="24"/>
        <v>1.6983320811419986</v>
      </c>
    </row>
    <row r="238" spans="1:17" x14ac:dyDescent="0.25">
      <c r="A238">
        <f t="shared" si="23"/>
        <v>492271985</v>
      </c>
      <c r="B238" s="55">
        <v>49227</v>
      </c>
      <c r="C238" s="37" t="s">
        <v>17</v>
      </c>
      <c r="D238" s="38">
        <v>133.1</v>
      </c>
      <c r="E238" s="38">
        <v>24.12</v>
      </c>
      <c r="F238" s="36">
        <v>1985</v>
      </c>
      <c r="G238" s="37" t="s">
        <v>3</v>
      </c>
      <c r="H238" s="37" t="s">
        <v>2</v>
      </c>
      <c r="I238" s="37" t="s">
        <v>2</v>
      </c>
      <c r="J238" s="37" t="s">
        <v>58</v>
      </c>
      <c r="K238" s="39"/>
      <c r="L238" s="39"/>
      <c r="M238" s="39"/>
      <c r="N238" s="36">
        <v>1</v>
      </c>
      <c r="P238" s="42">
        <f t="shared" si="22"/>
        <v>267.53100000000001</v>
      </c>
      <c r="Q238" s="78">
        <f t="shared" si="24"/>
        <v>2.0100000000000002</v>
      </c>
    </row>
    <row r="239" spans="1:17" x14ac:dyDescent="0.25">
      <c r="A239">
        <f t="shared" si="23"/>
        <v>492271986</v>
      </c>
      <c r="B239" s="55">
        <v>49227</v>
      </c>
      <c r="C239" s="37" t="s">
        <v>17</v>
      </c>
      <c r="D239" s="38">
        <v>133.1</v>
      </c>
      <c r="E239" s="38">
        <v>21.28</v>
      </c>
      <c r="F239" s="36">
        <v>1986</v>
      </c>
      <c r="G239" s="37" t="s">
        <v>3</v>
      </c>
      <c r="H239" s="37" t="s">
        <v>2</v>
      </c>
      <c r="I239" s="37" t="s">
        <v>2</v>
      </c>
      <c r="J239" s="37" t="s">
        <v>58</v>
      </c>
      <c r="K239" s="39"/>
      <c r="L239" s="39"/>
      <c r="M239" s="39"/>
      <c r="N239" s="36">
        <v>1</v>
      </c>
      <c r="P239" s="42">
        <f t="shared" si="22"/>
        <v>236.03100000000001</v>
      </c>
      <c r="Q239" s="78">
        <f t="shared" si="24"/>
        <v>1.7733358377160031</v>
      </c>
    </row>
    <row r="240" spans="1:17" x14ac:dyDescent="0.25">
      <c r="A240">
        <f t="shared" si="23"/>
        <v>492271987</v>
      </c>
      <c r="B240" s="55">
        <v>49227</v>
      </c>
      <c r="C240" s="37" t="s">
        <v>17</v>
      </c>
      <c r="D240" s="38">
        <v>133.1</v>
      </c>
      <c r="E240" s="38">
        <v>22</v>
      </c>
      <c r="F240" s="36">
        <v>1987</v>
      </c>
      <c r="G240" s="37" t="s">
        <v>3</v>
      </c>
      <c r="H240" s="37" t="s">
        <v>2</v>
      </c>
      <c r="I240" s="37" t="s">
        <v>2</v>
      </c>
      <c r="J240" s="37" t="s">
        <v>58</v>
      </c>
      <c r="K240" s="39"/>
      <c r="L240" s="39"/>
      <c r="M240" s="39"/>
      <c r="N240" s="36">
        <v>1</v>
      </c>
      <c r="P240" s="42">
        <f t="shared" si="22"/>
        <v>244.017</v>
      </c>
      <c r="Q240" s="78">
        <f t="shared" si="24"/>
        <v>1.8333358377160029</v>
      </c>
    </row>
    <row r="241" spans="1:17" x14ac:dyDescent="0.25">
      <c r="A241">
        <f t="shared" si="23"/>
        <v>492271988</v>
      </c>
      <c r="B241" s="55">
        <v>49227</v>
      </c>
      <c r="C241" s="37" t="s">
        <v>17</v>
      </c>
      <c r="D241" s="38">
        <v>133.6</v>
      </c>
      <c r="E241" s="38">
        <v>27.4</v>
      </c>
      <c r="F241" s="36">
        <v>1988</v>
      </c>
      <c r="G241" s="37" t="s">
        <v>3</v>
      </c>
      <c r="H241" s="37" t="s">
        <v>2</v>
      </c>
      <c r="I241" s="37" t="s">
        <v>2</v>
      </c>
      <c r="J241" s="37" t="s">
        <v>58</v>
      </c>
      <c r="K241" s="39"/>
      <c r="L241" s="39"/>
      <c r="M241" s="39"/>
      <c r="N241" s="36">
        <v>1</v>
      </c>
      <c r="P241" s="42">
        <f t="shared" si="22"/>
        <v>305.053</v>
      </c>
      <c r="Q241" s="78">
        <f t="shared" si="24"/>
        <v>2.2833308383233533</v>
      </c>
    </row>
    <row r="242" spans="1:17" x14ac:dyDescent="0.25">
      <c r="A242">
        <f t="shared" si="23"/>
        <v>492271989</v>
      </c>
      <c r="B242" s="55">
        <v>49227</v>
      </c>
      <c r="C242" s="37" t="s">
        <v>17</v>
      </c>
      <c r="D242" s="38">
        <v>133.6</v>
      </c>
      <c r="E242" s="38">
        <v>19.149999999999999</v>
      </c>
      <c r="F242" s="36">
        <v>1989</v>
      </c>
      <c r="G242" s="37" t="s">
        <v>3</v>
      </c>
      <c r="H242" s="37" t="s">
        <v>2</v>
      </c>
      <c r="I242" s="37" t="s">
        <v>2</v>
      </c>
      <c r="J242" s="37" t="s">
        <v>58</v>
      </c>
      <c r="K242" s="39"/>
      <c r="L242" s="39"/>
      <c r="M242" s="39"/>
      <c r="N242" s="36">
        <v>1</v>
      </c>
      <c r="P242" s="42">
        <f t="shared" si="22"/>
        <v>213.203</v>
      </c>
      <c r="Q242" s="78">
        <f t="shared" si="24"/>
        <v>1.5958308383233535</v>
      </c>
    </row>
    <row r="243" spans="1:17" x14ac:dyDescent="0.25">
      <c r="A243">
        <f t="shared" si="23"/>
        <v>492271990</v>
      </c>
      <c r="B243" s="55">
        <v>49227</v>
      </c>
      <c r="C243" s="37" t="s">
        <v>17</v>
      </c>
      <c r="D243" s="38">
        <v>133.6</v>
      </c>
      <c r="E243" s="38">
        <v>23.96</v>
      </c>
      <c r="F243" s="36">
        <v>1990</v>
      </c>
      <c r="G243" s="37" t="s">
        <v>3</v>
      </c>
      <c r="H243" s="37" t="s">
        <v>2</v>
      </c>
      <c r="I243" s="37" t="s">
        <v>2</v>
      </c>
      <c r="J243" s="37" t="s">
        <v>58</v>
      </c>
      <c r="K243" s="39"/>
      <c r="L243" s="39"/>
      <c r="M243" s="39"/>
      <c r="N243" s="36">
        <v>1</v>
      </c>
      <c r="P243" s="42">
        <f t="shared" si="22"/>
        <v>266.755</v>
      </c>
      <c r="Q243" s="78">
        <f t="shared" si="24"/>
        <v>1.9966691616766468</v>
      </c>
    </row>
    <row r="244" spans="1:17" x14ac:dyDescent="0.25">
      <c r="A244">
        <f t="shared" si="23"/>
        <v>492271991</v>
      </c>
      <c r="B244" s="55">
        <v>49227</v>
      </c>
      <c r="C244" s="37" t="s">
        <v>17</v>
      </c>
      <c r="D244" s="38">
        <v>133.6</v>
      </c>
      <c r="E244" s="38">
        <v>12.55</v>
      </c>
      <c r="F244" s="36">
        <v>1991</v>
      </c>
      <c r="G244" s="37" t="s">
        <v>3</v>
      </c>
      <c r="H244" s="37" t="s">
        <v>2</v>
      </c>
      <c r="I244" s="37" t="s">
        <v>2</v>
      </c>
      <c r="J244" s="37" t="s">
        <v>58</v>
      </c>
      <c r="K244" s="39"/>
      <c r="L244" s="39"/>
      <c r="M244" s="39"/>
      <c r="N244" s="36">
        <v>1</v>
      </c>
      <c r="P244" s="42">
        <f t="shared" si="22"/>
        <v>139.72300000000001</v>
      </c>
      <c r="Q244" s="78">
        <f t="shared" si="24"/>
        <v>1.0458308383233534</v>
      </c>
    </row>
    <row r="245" spans="1:17" x14ac:dyDescent="0.25">
      <c r="A245">
        <f t="shared" si="23"/>
        <v>492271992</v>
      </c>
      <c r="B245" s="55">
        <v>49227</v>
      </c>
      <c r="C245" s="37" t="s">
        <v>17</v>
      </c>
      <c r="D245" s="38">
        <v>133.6</v>
      </c>
      <c r="E245" s="38">
        <v>7.63</v>
      </c>
      <c r="F245" s="36">
        <v>1992</v>
      </c>
      <c r="G245" s="37" t="s">
        <v>59</v>
      </c>
      <c r="H245" s="37" t="s">
        <v>2</v>
      </c>
      <c r="I245" s="37" t="s">
        <v>2</v>
      </c>
      <c r="J245" s="37" t="s">
        <v>58</v>
      </c>
      <c r="K245" s="39"/>
      <c r="L245" s="39"/>
      <c r="M245" s="39"/>
      <c r="N245" s="36">
        <v>1</v>
      </c>
      <c r="P245" s="42">
        <f t="shared" si="22"/>
        <v>84.947000000000003</v>
      </c>
      <c r="Q245" s="78">
        <f t="shared" si="24"/>
        <v>0.6358308383233533</v>
      </c>
    </row>
    <row r="246" spans="1:17" x14ac:dyDescent="0.25">
      <c r="A246">
        <f t="shared" si="23"/>
        <v>492271993</v>
      </c>
      <c r="B246" s="55">
        <v>49227</v>
      </c>
      <c r="C246" s="37" t="s">
        <v>17</v>
      </c>
      <c r="D246" s="38">
        <v>133.6</v>
      </c>
      <c r="E246" s="38">
        <v>13.18</v>
      </c>
      <c r="F246" s="36">
        <v>1993</v>
      </c>
      <c r="G246" s="37" t="s">
        <v>3</v>
      </c>
      <c r="H246" s="37" t="s">
        <v>2</v>
      </c>
      <c r="I246" s="37" t="s">
        <v>2</v>
      </c>
      <c r="J246" s="37" t="s">
        <v>58</v>
      </c>
      <c r="K246" s="39"/>
      <c r="L246" s="39"/>
      <c r="M246" s="39"/>
      <c r="N246" s="36">
        <v>1</v>
      </c>
      <c r="P246" s="42">
        <f t="shared" si="22"/>
        <v>146.73699999999999</v>
      </c>
      <c r="Q246" s="78">
        <f t="shared" si="24"/>
        <v>1.0983308383233532</v>
      </c>
    </row>
    <row r="247" spans="1:17" x14ac:dyDescent="0.25">
      <c r="A247">
        <f t="shared" si="23"/>
        <v>492271994</v>
      </c>
      <c r="B247" s="55">
        <v>49227</v>
      </c>
      <c r="C247" s="37" t="s">
        <v>17</v>
      </c>
      <c r="D247" s="38">
        <v>133.6</v>
      </c>
      <c r="E247" s="38">
        <v>13.63</v>
      </c>
      <c r="F247" s="36">
        <v>1994</v>
      </c>
      <c r="G247" s="37" t="s">
        <v>3</v>
      </c>
      <c r="H247" s="37" t="s">
        <v>2</v>
      </c>
      <c r="I247" s="37" t="s">
        <v>2</v>
      </c>
      <c r="J247" s="37" t="s">
        <v>58</v>
      </c>
      <c r="K247" s="39"/>
      <c r="L247" s="39"/>
      <c r="M247" s="39"/>
      <c r="N247" s="36">
        <v>1</v>
      </c>
      <c r="P247" s="42">
        <f t="shared" si="22"/>
        <v>151.74700000000001</v>
      </c>
      <c r="Q247" s="78">
        <f t="shared" si="24"/>
        <v>1.1358308383233535</v>
      </c>
    </row>
    <row r="248" spans="1:17" x14ac:dyDescent="0.25">
      <c r="A248">
        <f t="shared" si="23"/>
        <v>492271995</v>
      </c>
      <c r="B248" s="55">
        <v>49227</v>
      </c>
      <c r="C248" s="37" t="s">
        <v>17</v>
      </c>
      <c r="D248" s="38">
        <v>133.6</v>
      </c>
      <c r="E248" s="38">
        <v>8.35</v>
      </c>
      <c r="F248" s="36">
        <v>1995</v>
      </c>
      <c r="G248" s="37" t="s">
        <v>59</v>
      </c>
      <c r="H248" s="37" t="s">
        <v>2</v>
      </c>
      <c r="I248" s="37" t="s">
        <v>2</v>
      </c>
      <c r="J248" s="37" t="s">
        <v>58</v>
      </c>
      <c r="K248" s="39"/>
      <c r="L248" s="39"/>
      <c r="M248" s="39"/>
      <c r="N248" s="36">
        <v>1</v>
      </c>
      <c r="P248" s="42">
        <f t="shared" si="22"/>
        <v>92.962999999999994</v>
      </c>
      <c r="Q248" s="78">
        <f t="shared" si="24"/>
        <v>0.69583083832335324</v>
      </c>
    </row>
    <row r="249" spans="1:17" x14ac:dyDescent="0.25">
      <c r="A249">
        <f t="shared" si="23"/>
        <v>492271996</v>
      </c>
      <c r="B249" s="55">
        <v>49227</v>
      </c>
      <c r="C249" s="37" t="s">
        <v>17</v>
      </c>
      <c r="D249" s="38">
        <v>133.6</v>
      </c>
      <c r="E249" s="38">
        <v>13.9</v>
      </c>
      <c r="F249" s="36">
        <v>1996</v>
      </c>
      <c r="G249" s="37" t="s">
        <v>3</v>
      </c>
      <c r="H249" s="37" t="s">
        <v>2</v>
      </c>
      <c r="I249" s="37" t="s">
        <v>2</v>
      </c>
      <c r="J249" s="37" t="s">
        <v>58</v>
      </c>
      <c r="K249" s="39"/>
      <c r="L249" s="39"/>
      <c r="M249" s="39"/>
      <c r="N249" s="36">
        <v>1</v>
      </c>
      <c r="P249" s="42">
        <f t="shared" si="22"/>
        <v>154.75299999999999</v>
      </c>
      <c r="Q249" s="78">
        <f t="shared" si="24"/>
        <v>1.1583308383233533</v>
      </c>
    </row>
    <row r="250" spans="1:17" x14ac:dyDescent="0.25">
      <c r="A250">
        <f t="shared" si="23"/>
        <v>492271997</v>
      </c>
      <c r="B250" s="55">
        <v>49227</v>
      </c>
      <c r="C250" s="37" t="s">
        <v>17</v>
      </c>
      <c r="D250" s="38">
        <v>133.6</v>
      </c>
      <c r="E250" s="38">
        <v>10.039999999999999</v>
      </c>
      <c r="F250" s="36">
        <v>1997</v>
      </c>
      <c r="G250" s="37" t="s">
        <v>3</v>
      </c>
      <c r="H250" s="37" t="s">
        <v>2</v>
      </c>
      <c r="I250" s="37" t="s">
        <v>2</v>
      </c>
      <c r="J250" s="37" t="s">
        <v>58</v>
      </c>
      <c r="K250" s="39"/>
      <c r="L250" s="39"/>
      <c r="M250" s="39"/>
      <c r="N250" s="36">
        <v>1</v>
      </c>
      <c r="P250" s="42">
        <f t="shared" si="22"/>
        <v>111.779</v>
      </c>
      <c r="Q250" s="78">
        <f t="shared" si="24"/>
        <v>0.83666916167664673</v>
      </c>
    </row>
    <row r="251" spans="1:17" x14ac:dyDescent="0.25">
      <c r="A251">
        <f t="shared" si="23"/>
        <v>492271998</v>
      </c>
      <c r="B251" s="55">
        <v>49227</v>
      </c>
      <c r="C251" s="37" t="s">
        <v>17</v>
      </c>
      <c r="D251" s="38">
        <v>133.6</v>
      </c>
      <c r="E251" s="38">
        <v>20</v>
      </c>
      <c r="F251" s="36">
        <v>1998</v>
      </c>
      <c r="G251" s="37" t="s">
        <v>3</v>
      </c>
      <c r="H251" s="37" t="s">
        <v>2</v>
      </c>
      <c r="I251" s="37" t="s">
        <v>2</v>
      </c>
      <c r="J251" s="37" t="s">
        <v>58</v>
      </c>
      <c r="K251" s="39"/>
      <c r="L251" s="39"/>
      <c r="M251" s="39"/>
      <c r="N251" s="36">
        <v>1</v>
      </c>
      <c r="P251" s="42">
        <f t="shared" si="22"/>
        <v>222.667</v>
      </c>
      <c r="Q251" s="78">
        <f t="shared" si="24"/>
        <v>1.6666691616766467</v>
      </c>
    </row>
    <row r="252" spans="1:17" x14ac:dyDescent="0.25">
      <c r="A252">
        <f t="shared" si="23"/>
        <v>492271999</v>
      </c>
      <c r="B252" s="55">
        <v>49227</v>
      </c>
      <c r="C252" s="37" t="s">
        <v>17</v>
      </c>
      <c r="D252" s="38">
        <v>133.6</v>
      </c>
      <c r="E252" s="38">
        <v>13.35</v>
      </c>
      <c r="F252" s="36">
        <v>1999</v>
      </c>
      <c r="G252" s="37" t="s">
        <v>3</v>
      </c>
      <c r="H252" s="37" t="s">
        <v>2</v>
      </c>
      <c r="I252" s="37" t="s">
        <v>2</v>
      </c>
      <c r="J252" s="37" t="s">
        <v>58</v>
      </c>
      <c r="K252" s="39"/>
      <c r="L252" s="39"/>
      <c r="M252" s="39"/>
      <c r="N252" s="36">
        <v>1</v>
      </c>
      <c r="P252" s="42">
        <f t="shared" si="22"/>
        <v>148.63</v>
      </c>
      <c r="Q252" s="78">
        <f t="shared" si="24"/>
        <v>1.1125</v>
      </c>
    </row>
    <row r="253" spans="1:17" x14ac:dyDescent="0.25">
      <c r="A253">
        <f t="shared" si="23"/>
        <v>492272000</v>
      </c>
      <c r="B253" s="55">
        <v>49227</v>
      </c>
      <c r="C253" s="37" t="s">
        <v>17</v>
      </c>
      <c r="D253" s="38">
        <v>133.6</v>
      </c>
      <c r="E253" s="38">
        <v>19.02</v>
      </c>
      <c r="F253" s="36">
        <v>2000</v>
      </c>
      <c r="G253" s="37" t="s">
        <v>59</v>
      </c>
      <c r="H253" s="37" t="s">
        <v>2</v>
      </c>
      <c r="I253" s="37" t="s">
        <v>2</v>
      </c>
      <c r="J253" s="37" t="s">
        <v>58</v>
      </c>
      <c r="K253" s="39"/>
      <c r="L253" s="39"/>
      <c r="M253" s="39"/>
      <c r="N253" s="36">
        <v>1</v>
      </c>
      <c r="P253" s="42">
        <f t="shared" si="22"/>
        <v>211.756</v>
      </c>
      <c r="Q253" s="78">
        <f t="shared" si="24"/>
        <v>1.585</v>
      </c>
    </row>
    <row r="254" spans="1:17" x14ac:dyDescent="0.25">
      <c r="A254">
        <f t="shared" si="23"/>
        <v>492272001</v>
      </c>
      <c r="B254" s="55">
        <v>49227</v>
      </c>
      <c r="C254" s="37" t="s">
        <v>17</v>
      </c>
      <c r="D254" s="38">
        <v>133.6</v>
      </c>
      <c r="E254" s="38">
        <v>9.24</v>
      </c>
      <c r="F254" s="36">
        <v>2001</v>
      </c>
      <c r="G254" s="37" t="s">
        <v>7</v>
      </c>
      <c r="H254" s="37" t="s">
        <v>2</v>
      </c>
      <c r="I254" s="37" t="s">
        <v>2</v>
      </c>
      <c r="J254" s="37" t="s">
        <v>58</v>
      </c>
      <c r="K254" s="39"/>
      <c r="L254" s="39"/>
      <c r="M254" s="39"/>
      <c r="N254" s="36">
        <v>1</v>
      </c>
      <c r="P254" s="42">
        <f t="shared" si="22"/>
        <v>102.872</v>
      </c>
      <c r="Q254" s="78">
        <f t="shared" si="24"/>
        <v>0.77</v>
      </c>
    </row>
    <row r="255" spans="1:17" x14ac:dyDescent="0.25">
      <c r="A255">
        <f t="shared" si="23"/>
        <v>492272002</v>
      </c>
      <c r="B255" s="55">
        <v>49227</v>
      </c>
      <c r="C255" s="37" t="s">
        <v>17</v>
      </c>
      <c r="D255" s="38">
        <v>133.6</v>
      </c>
      <c r="E255" s="38">
        <v>2.95</v>
      </c>
      <c r="F255" s="36">
        <v>2002</v>
      </c>
      <c r="G255" s="37" t="s">
        <v>7</v>
      </c>
      <c r="H255" s="37" t="s">
        <v>2</v>
      </c>
      <c r="I255" s="37" t="s">
        <v>2</v>
      </c>
      <c r="J255" s="37" t="s">
        <v>58</v>
      </c>
      <c r="K255" s="39"/>
      <c r="L255" s="39"/>
      <c r="M255" s="39"/>
      <c r="N255" s="36">
        <v>1</v>
      </c>
      <c r="P255" s="42">
        <f t="shared" si="22"/>
        <v>32.843000000000004</v>
      </c>
      <c r="Q255" s="78">
        <f t="shared" si="24"/>
        <v>0.24583083832335334</v>
      </c>
    </row>
    <row r="256" spans="1:17" x14ac:dyDescent="0.25">
      <c r="A256">
        <f t="shared" si="23"/>
        <v>492272003</v>
      </c>
      <c r="B256" s="55">
        <v>49227</v>
      </c>
      <c r="C256" s="37" t="s">
        <v>17</v>
      </c>
      <c r="D256" s="38">
        <v>133.6</v>
      </c>
      <c r="E256" s="38">
        <v>12.82</v>
      </c>
      <c r="F256" s="36">
        <v>2003</v>
      </c>
      <c r="G256" s="37" t="s">
        <v>3</v>
      </c>
      <c r="H256" s="37" t="s">
        <v>2</v>
      </c>
      <c r="I256" s="37" t="s">
        <v>2</v>
      </c>
      <c r="J256" s="37" t="s">
        <v>58</v>
      </c>
      <c r="K256" s="39"/>
      <c r="L256" s="39"/>
      <c r="M256" s="39"/>
      <c r="N256" s="36">
        <v>1</v>
      </c>
      <c r="P256" s="42">
        <f t="shared" si="22"/>
        <v>142.72900000000001</v>
      </c>
      <c r="Q256" s="78">
        <f t="shared" si="24"/>
        <v>1.0683308383233534</v>
      </c>
    </row>
    <row r="257" spans="1:17" x14ac:dyDescent="0.25">
      <c r="A257">
        <f t="shared" si="23"/>
        <v>492272004</v>
      </c>
      <c r="B257" s="55">
        <v>49227</v>
      </c>
      <c r="C257" s="37" t="s">
        <v>17</v>
      </c>
      <c r="D257" s="38">
        <v>133.6</v>
      </c>
      <c r="E257" s="38">
        <v>19.12</v>
      </c>
      <c r="F257" s="36">
        <v>2004</v>
      </c>
      <c r="G257" s="37" t="s">
        <v>3</v>
      </c>
      <c r="H257" s="37" t="s">
        <v>2</v>
      </c>
      <c r="I257" s="37" t="s">
        <v>2</v>
      </c>
      <c r="J257" s="37" t="s">
        <v>2</v>
      </c>
      <c r="K257" s="39"/>
      <c r="L257" s="39"/>
      <c r="M257" s="39"/>
      <c r="N257" s="36">
        <v>1</v>
      </c>
      <c r="P257" s="42">
        <f t="shared" si="22"/>
        <v>212.869</v>
      </c>
      <c r="Q257" s="78">
        <f t="shared" si="24"/>
        <v>1.5933308383233533</v>
      </c>
    </row>
    <row r="258" spans="1:17" x14ac:dyDescent="0.25">
      <c r="A258">
        <f t="shared" si="23"/>
        <v>492272005</v>
      </c>
      <c r="B258" s="55">
        <v>49227</v>
      </c>
      <c r="C258" s="37" t="s">
        <v>17</v>
      </c>
      <c r="D258" s="38">
        <v>133.6</v>
      </c>
      <c r="E258" s="38">
        <v>12.95</v>
      </c>
      <c r="F258" s="36">
        <v>2005</v>
      </c>
      <c r="G258" s="37" t="s">
        <v>4</v>
      </c>
      <c r="H258" s="37" t="s">
        <v>2</v>
      </c>
      <c r="I258" s="37" t="s">
        <v>2</v>
      </c>
      <c r="J258" s="37" t="s">
        <v>2</v>
      </c>
      <c r="K258" s="39"/>
      <c r="L258" s="39"/>
      <c r="M258" s="39"/>
      <c r="N258" s="36">
        <v>1</v>
      </c>
      <c r="P258" s="42">
        <f t="shared" si="22"/>
        <v>144.17699999999999</v>
      </c>
      <c r="Q258" s="78">
        <f t="shared" si="24"/>
        <v>1.0791691616766468</v>
      </c>
    </row>
    <row r="259" spans="1:17" x14ac:dyDescent="0.25">
      <c r="A259">
        <f t="shared" si="23"/>
        <v>492272006</v>
      </c>
      <c r="B259" s="55">
        <v>49227</v>
      </c>
      <c r="C259" s="37" t="s">
        <v>17</v>
      </c>
      <c r="D259" s="38">
        <v>133.6</v>
      </c>
      <c r="E259" s="38">
        <v>16.48</v>
      </c>
      <c r="F259" s="36">
        <v>2006</v>
      </c>
      <c r="G259" s="37" t="s">
        <v>3</v>
      </c>
      <c r="H259" s="37" t="s">
        <v>2</v>
      </c>
      <c r="I259" s="37" t="s">
        <v>2</v>
      </c>
      <c r="J259" s="37" t="s">
        <v>38</v>
      </c>
      <c r="K259" s="39"/>
      <c r="L259" s="39"/>
      <c r="M259" s="41">
        <v>0</v>
      </c>
      <c r="N259" s="36">
        <v>1</v>
      </c>
      <c r="P259" s="42">
        <f t="shared" si="22"/>
        <v>183.477</v>
      </c>
      <c r="Q259" s="78">
        <f t="shared" si="24"/>
        <v>1.3733308383233533</v>
      </c>
    </row>
    <row r="260" spans="1:17" x14ac:dyDescent="0.25">
      <c r="A260">
        <f t="shared" si="23"/>
        <v>492272007</v>
      </c>
      <c r="B260" s="55">
        <v>49227</v>
      </c>
      <c r="C260" s="37" t="s">
        <v>17</v>
      </c>
      <c r="D260" s="38">
        <v>133.6</v>
      </c>
      <c r="E260" s="38">
        <v>14.7</v>
      </c>
      <c r="F260" s="36">
        <v>2007</v>
      </c>
      <c r="G260" s="37" t="s">
        <v>3</v>
      </c>
      <c r="H260" s="37" t="s">
        <v>2</v>
      </c>
      <c r="I260" s="37" t="s">
        <v>2</v>
      </c>
      <c r="J260" s="37" t="s">
        <v>38</v>
      </c>
      <c r="K260" s="41">
        <v>29.8</v>
      </c>
      <c r="L260" s="41">
        <v>-14.34</v>
      </c>
      <c r="M260" s="41">
        <v>0</v>
      </c>
      <c r="N260" s="36">
        <v>1</v>
      </c>
      <c r="P260" s="42">
        <f t="shared" si="22"/>
        <v>163.66</v>
      </c>
      <c r="Q260" s="78">
        <f t="shared" si="24"/>
        <v>1.2250000000000001</v>
      </c>
    </row>
    <row r="261" spans="1:17" x14ac:dyDescent="0.25">
      <c r="A261">
        <f t="shared" si="23"/>
        <v>492272008</v>
      </c>
      <c r="B261" s="55">
        <v>49227</v>
      </c>
      <c r="C261" s="37" t="s">
        <v>17</v>
      </c>
      <c r="D261" s="38">
        <v>133.6</v>
      </c>
      <c r="E261" s="38">
        <v>12.09</v>
      </c>
      <c r="F261" s="36">
        <v>2008</v>
      </c>
      <c r="G261" s="37" t="s">
        <v>3</v>
      </c>
      <c r="H261" s="37" t="s">
        <v>2</v>
      </c>
      <c r="I261" s="37" t="s">
        <v>2</v>
      </c>
      <c r="J261" s="37" t="s">
        <v>38</v>
      </c>
      <c r="K261" s="41">
        <v>50.66</v>
      </c>
      <c r="L261" s="41">
        <v>38.57</v>
      </c>
      <c r="M261" s="38">
        <v>0</v>
      </c>
      <c r="N261" s="36">
        <v>1</v>
      </c>
      <c r="P261" s="42">
        <f t="shared" si="22"/>
        <v>134.602</v>
      </c>
      <c r="Q261" s="78">
        <f t="shared" si="24"/>
        <v>1.0075000000000001</v>
      </c>
    </row>
    <row r="262" spans="1:17" x14ac:dyDescent="0.25">
      <c r="A262">
        <f t="shared" si="23"/>
        <v>492272009</v>
      </c>
      <c r="B262" s="55">
        <v>49227</v>
      </c>
      <c r="C262" s="37" t="s">
        <v>17</v>
      </c>
      <c r="D262" s="38">
        <v>133.6</v>
      </c>
      <c r="E262" s="38">
        <v>3.5</v>
      </c>
      <c r="F262" s="36">
        <v>2009</v>
      </c>
      <c r="G262" s="37" t="s">
        <v>6</v>
      </c>
      <c r="H262" s="37" t="s">
        <v>2</v>
      </c>
      <c r="I262" s="37" t="s">
        <v>2</v>
      </c>
      <c r="J262" s="37" t="s">
        <v>38</v>
      </c>
      <c r="K262" s="38">
        <v>38.57</v>
      </c>
      <c r="L262" s="38">
        <v>35.07</v>
      </c>
      <c r="M262" s="38">
        <v>0</v>
      </c>
      <c r="N262" s="36">
        <v>1</v>
      </c>
      <c r="P262" s="42">
        <f t="shared" si="22"/>
        <v>38.966999999999999</v>
      </c>
      <c r="Q262" s="78">
        <f t="shared" si="24"/>
        <v>0.29166916167664669</v>
      </c>
    </row>
    <row r="263" spans="1:17" x14ac:dyDescent="0.25">
      <c r="A263">
        <f t="shared" si="23"/>
        <v>492272010</v>
      </c>
      <c r="B263" s="55">
        <v>49227</v>
      </c>
      <c r="C263" s="37" t="s">
        <v>17</v>
      </c>
      <c r="D263" s="38">
        <v>133.6</v>
      </c>
      <c r="E263" s="38">
        <v>13.44</v>
      </c>
      <c r="F263" s="36">
        <v>2010</v>
      </c>
      <c r="G263" s="37" t="s">
        <v>2</v>
      </c>
      <c r="H263" s="37" t="s">
        <v>2</v>
      </c>
      <c r="I263" s="37" t="s">
        <v>2</v>
      </c>
      <c r="J263" s="37" t="s">
        <v>38</v>
      </c>
      <c r="K263" s="38">
        <v>35.07</v>
      </c>
      <c r="L263" s="38">
        <v>21.63</v>
      </c>
      <c r="M263" s="38">
        <v>0</v>
      </c>
      <c r="N263" s="36">
        <v>1</v>
      </c>
      <c r="P263" s="42">
        <f t="shared" si="22"/>
        <v>149.63200000000001</v>
      </c>
      <c r="Q263" s="78">
        <f t="shared" si="24"/>
        <v>1.1200000000000001</v>
      </c>
    </row>
    <row r="264" spans="1:17" x14ac:dyDescent="0.25">
      <c r="A264">
        <f t="shared" si="23"/>
        <v>492272011</v>
      </c>
      <c r="B264" s="55">
        <v>49227</v>
      </c>
      <c r="C264" s="37" t="s">
        <v>17</v>
      </c>
      <c r="D264" s="38">
        <v>133.6</v>
      </c>
      <c r="E264" s="38">
        <v>0</v>
      </c>
      <c r="F264" s="36">
        <v>2011</v>
      </c>
      <c r="G264" s="37" t="s">
        <v>2</v>
      </c>
      <c r="H264" s="37" t="s">
        <v>2</v>
      </c>
      <c r="I264" s="37" t="s">
        <v>2</v>
      </c>
      <c r="J264" s="37" t="s">
        <v>38</v>
      </c>
      <c r="K264" s="38">
        <v>21.63</v>
      </c>
      <c r="L264" s="38">
        <v>0</v>
      </c>
      <c r="M264" s="38">
        <v>0</v>
      </c>
      <c r="N264" s="36">
        <v>1</v>
      </c>
      <c r="P264" s="42">
        <f t="shared" si="22"/>
        <v>0</v>
      </c>
      <c r="Q264" s="78">
        <f t="shared" si="24"/>
        <v>0</v>
      </c>
    </row>
    <row r="265" spans="1:17" x14ac:dyDescent="0.25">
      <c r="B265" s="53"/>
      <c r="C265" s="37"/>
      <c r="D265" s="38"/>
      <c r="E265" s="38"/>
      <c r="F265" s="36"/>
      <c r="G265" s="37"/>
      <c r="H265" s="37"/>
      <c r="I265" s="37"/>
      <c r="J265" s="37"/>
      <c r="K265" s="38"/>
      <c r="L265" s="38"/>
      <c r="M265" s="38"/>
      <c r="N265" s="36"/>
    </row>
    <row r="266" spans="1:17" x14ac:dyDescent="0.25">
      <c r="A266">
        <f>B266*10000+F266</f>
        <v>492281980</v>
      </c>
      <c r="B266" s="52">
        <v>49228</v>
      </c>
      <c r="C266" s="37" t="s">
        <v>18</v>
      </c>
      <c r="D266" s="38">
        <v>131.6</v>
      </c>
      <c r="E266" s="38">
        <v>18.059999999999999</v>
      </c>
      <c r="F266" s="36">
        <v>1980</v>
      </c>
      <c r="G266" s="37" t="s">
        <v>3</v>
      </c>
      <c r="H266" s="37" t="s">
        <v>2</v>
      </c>
      <c r="I266" s="37" t="s">
        <v>2</v>
      </c>
      <c r="J266" s="37" t="s">
        <v>2</v>
      </c>
      <c r="K266" s="40"/>
      <c r="L266" s="40"/>
      <c r="M266" s="40"/>
      <c r="N266" s="36">
        <v>1</v>
      </c>
      <c r="P266" s="42">
        <f t="shared" ref="P266:P297" si="25">ROUND(E266/12*D266,3)</f>
        <v>198.05799999999999</v>
      </c>
      <c r="Q266" s="78">
        <f>P266/D266</f>
        <v>1.5050000000000001</v>
      </c>
    </row>
    <row r="267" spans="1:17" x14ac:dyDescent="0.25">
      <c r="A267">
        <f t="shared" ref="A267:A297" si="26">B267*10000+F267</f>
        <v>492281981</v>
      </c>
      <c r="B267" s="52">
        <v>49228</v>
      </c>
      <c r="C267" s="37" t="s">
        <v>18</v>
      </c>
      <c r="D267" s="38">
        <v>131.6</v>
      </c>
      <c r="E267" s="38">
        <v>11</v>
      </c>
      <c r="F267" s="36">
        <v>1981</v>
      </c>
      <c r="G267" s="37" t="s">
        <v>3</v>
      </c>
      <c r="H267" s="37" t="s">
        <v>2</v>
      </c>
      <c r="I267" s="37" t="s">
        <v>2</v>
      </c>
      <c r="J267" s="37" t="s">
        <v>2</v>
      </c>
      <c r="K267" s="40"/>
      <c r="L267" s="40"/>
      <c r="M267" s="40"/>
      <c r="N267" s="36">
        <v>1</v>
      </c>
      <c r="P267" s="42">
        <f t="shared" si="25"/>
        <v>120.633</v>
      </c>
      <c r="Q267" s="78">
        <f t="shared" ref="Q267:Q297" si="27">P267/D267</f>
        <v>0.91666413373860178</v>
      </c>
    </row>
    <row r="268" spans="1:17" x14ac:dyDescent="0.25">
      <c r="A268">
        <f t="shared" si="26"/>
        <v>492281982</v>
      </c>
      <c r="B268" s="52">
        <v>49228</v>
      </c>
      <c r="C268" s="37" t="s">
        <v>18</v>
      </c>
      <c r="D268" s="38">
        <v>131.6</v>
      </c>
      <c r="E268" s="38">
        <v>14.79</v>
      </c>
      <c r="F268" s="36">
        <v>1982</v>
      </c>
      <c r="G268" s="37" t="s">
        <v>3</v>
      </c>
      <c r="H268" s="37" t="s">
        <v>2</v>
      </c>
      <c r="I268" s="37" t="s">
        <v>2</v>
      </c>
      <c r="J268" s="37" t="s">
        <v>2</v>
      </c>
      <c r="K268" s="39"/>
      <c r="L268" s="39"/>
      <c r="M268" s="39"/>
      <c r="N268" s="36">
        <v>1</v>
      </c>
      <c r="P268" s="42">
        <f t="shared" si="25"/>
        <v>162.197</v>
      </c>
      <c r="Q268" s="78">
        <f t="shared" si="27"/>
        <v>1.2325000000000002</v>
      </c>
    </row>
    <row r="269" spans="1:17" x14ac:dyDescent="0.25">
      <c r="A269">
        <f t="shared" si="26"/>
        <v>492281983</v>
      </c>
      <c r="B269" s="52">
        <v>49228</v>
      </c>
      <c r="C269" s="37" t="s">
        <v>18</v>
      </c>
      <c r="D269" s="38">
        <v>131.6</v>
      </c>
      <c r="E269" s="38">
        <v>1.57</v>
      </c>
      <c r="F269" s="36">
        <v>1983</v>
      </c>
      <c r="G269" s="37" t="s">
        <v>7</v>
      </c>
      <c r="H269" s="37" t="s">
        <v>2</v>
      </c>
      <c r="I269" s="37" t="s">
        <v>2</v>
      </c>
      <c r="J269" s="37" t="s">
        <v>58</v>
      </c>
      <c r="K269" s="39"/>
      <c r="L269" s="39"/>
      <c r="M269" s="39"/>
      <c r="N269" s="36">
        <v>1</v>
      </c>
      <c r="P269" s="42">
        <f t="shared" si="25"/>
        <v>17.218</v>
      </c>
      <c r="Q269" s="78">
        <f t="shared" si="27"/>
        <v>0.13083586626139818</v>
      </c>
    </row>
    <row r="270" spans="1:17" x14ac:dyDescent="0.25">
      <c r="A270">
        <f t="shared" si="26"/>
        <v>492281984</v>
      </c>
      <c r="B270" s="52">
        <v>49228</v>
      </c>
      <c r="C270" s="37" t="s">
        <v>18</v>
      </c>
      <c r="D270" s="38">
        <v>131.6</v>
      </c>
      <c r="E270" s="38">
        <v>19.22</v>
      </c>
      <c r="F270" s="36">
        <v>1984</v>
      </c>
      <c r="G270" s="37" t="s">
        <v>3</v>
      </c>
      <c r="H270" s="37" t="s">
        <v>2</v>
      </c>
      <c r="I270" s="37" t="s">
        <v>2</v>
      </c>
      <c r="J270" s="37" t="s">
        <v>58</v>
      </c>
      <c r="K270" s="39"/>
      <c r="L270" s="39"/>
      <c r="M270" s="39"/>
      <c r="N270" s="36">
        <v>1</v>
      </c>
      <c r="P270" s="42">
        <f t="shared" si="25"/>
        <v>210.779</v>
      </c>
      <c r="Q270" s="78">
        <f t="shared" si="27"/>
        <v>1.6016641337386019</v>
      </c>
    </row>
    <row r="271" spans="1:17" x14ac:dyDescent="0.25">
      <c r="A271">
        <f t="shared" si="26"/>
        <v>492281985</v>
      </c>
      <c r="B271" s="52">
        <v>49228</v>
      </c>
      <c r="C271" s="37" t="s">
        <v>18</v>
      </c>
      <c r="D271" s="38">
        <v>131.6</v>
      </c>
      <c r="E271" s="38">
        <v>21.5</v>
      </c>
      <c r="F271" s="36">
        <v>1985</v>
      </c>
      <c r="G271" s="37" t="s">
        <v>3</v>
      </c>
      <c r="H271" s="37" t="s">
        <v>2</v>
      </c>
      <c r="I271" s="37" t="s">
        <v>2</v>
      </c>
      <c r="J271" s="37" t="s">
        <v>58</v>
      </c>
      <c r="K271" s="39"/>
      <c r="L271" s="39"/>
      <c r="M271" s="39"/>
      <c r="N271" s="36">
        <v>1</v>
      </c>
      <c r="P271" s="42">
        <f t="shared" si="25"/>
        <v>235.78299999999999</v>
      </c>
      <c r="Q271" s="78">
        <f t="shared" si="27"/>
        <v>1.7916641337386019</v>
      </c>
    </row>
    <row r="272" spans="1:17" x14ac:dyDescent="0.25">
      <c r="A272">
        <f t="shared" si="26"/>
        <v>492281986</v>
      </c>
      <c r="B272" s="52">
        <v>49228</v>
      </c>
      <c r="C272" s="37" t="s">
        <v>18</v>
      </c>
      <c r="D272" s="38">
        <v>131.6</v>
      </c>
      <c r="E272" s="38">
        <v>19.5</v>
      </c>
      <c r="F272" s="36">
        <v>1986</v>
      </c>
      <c r="G272" s="37" t="s">
        <v>3</v>
      </c>
      <c r="H272" s="37" t="s">
        <v>2</v>
      </c>
      <c r="I272" s="37" t="s">
        <v>2</v>
      </c>
      <c r="J272" s="37" t="s">
        <v>58</v>
      </c>
      <c r="K272" s="39"/>
      <c r="L272" s="39"/>
      <c r="M272" s="39"/>
      <c r="N272" s="36">
        <v>1</v>
      </c>
      <c r="P272" s="42">
        <f t="shared" si="25"/>
        <v>213.85</v>
      </c>
      <c r="Q272" s="78">
        <f t="shared" si="27"/>
        <v>1.625</v>
      </c>
    </row>
    <row r="273" spans="1:17" x14ac:dyDescent="0.25">
      <c r="A273">
        <f t="shared" si="26"/>
        <v>492281987</v>
      </c>
      <c r="B273" s="52">
        <v>49228</v>
      </c>
      <c r="C273" s="37" t="s">
        <v>18</v>
      </c>
      <c r="D273" s="38">
        <v>131.6</v>
      </c>
      <c r="E273" s="38">
        <v>15.9</v>
      </c>
      <c r="F273" s="36">
        <v>1987</v>
      </c>
      <c r="G273" s="37" t="s">
        <v>3</v>
      </c>
      <c r="H273" s="37" t="s">
        <v>2</v>
      </c>
      <c r="I273" s="37" t="s">
        <v>2</v>
      </c>
      <c r="J273" s="37" t="s">
        <v>58</v>
      </c>
      <c r="K273" s="39"/>
      <c r="L273" s="39"/>
      <c r="M273" s="39"/>
      <c r="N273" s="36">
        <v>1</v>
      </c>
      <c r="P273" s="42">
        <f t="shared" si="25"/>
        <v>174.37</v>
      </c>
      <c r="Q273" s="78">
        <f t="shared" si="27"/>
        <v>1.3250000000000002</v>
      </c>
    </row>
    <row r="274" spans="1:17" x14ac:dyDescent="0.25">
      <c r="A274">
        <f t="shared" si="26"/>
        <v>492281988</v>
      </c>
      <c r="B274" s="52">
        <v>49228</v>
      </c>
      <c r="C274" s="37" t="s">
        <v>18</v>
      </c>
      <c r="D274" s="38">
        <v>133.80000000000001</v>
      </c>
      <c r="E274" s="38">
        <v>26.29</v>
      </c>
      <c r="F274" s="36">
        <v>1988</v>
      </c>
      <c r="G274" s="37" t="s">
        <v>3</v>
      </c>
      <c r="H274" s="37" t="s">
        <v>2</v>
      </c>
      <c r="I274" s="37" t="s">
        <v>2</v>
      </c>
      <c r="J274" s="37" t="s">
        <v>58</v>
      </c>
      <c r="K274" s="39"/>
      <c r="L274" s="39"/>
      <c r="M274" s="39"/>
      <c r="N274" s="36">
        <v>1</v>
      </c>
      <c r="P274" s="42">
        <f t="shared" si="25"/>
        <v>293.13400000000001</v>
      </c>
      <c r="Q274" s="78">
        <f t="shared" si="27"/>
        <v>2.1908370702541107</v>
      </c>
    </row>
    <row r="275" spans="1:17" x14ac:dyDescent="0.25">
      <c r="A275">
        <f t="shared" si="26"/>
        <v>492281989</v>
      </c>
      <c r="B275" s="52">
        <v>49228</v>
      </c>
      <c r="C275" s="37" t="s">
        <v>18</v>
      </c>
      <c r="D275" s="38">
        <v>133.80000000000001</v>
      </c>
      <c r="E275" s="38">
        <v>18.95</v>
      </c>
      <c r="F275" s="36">
        <v>1989</v>
      </c>
      <c r="G275" s="37" t="s">
        <v>3</v>
      </c>
      <c r="H275" s="37" t="s">
        <v>2</v>
      </c>
      <c r="I275" s="37" t="s">
        <v>2</v>
      </c>
      <c r="J275" s="37" t="s">
        <v>58</v>
      </c>
      <c r="K275" s="39"/>
      <c r="L275" s="39"/>
      <c r="M275" s="39"/>
      <c r="N275" s="36">
        <v>1</v>
      </c>
      <c r="P275" s="42">
        <f t="shared" si="25"/>
        <v>211.29300000000001</v>
      </c>
      <c r="Q275" s="78">
        <f t="shared" si="27"/>
        <v>1.5791704035874439</v>
      </c>
    </row>
    <row r="276" spans="1:17" x14ac:dyDescent="0.25">
      <c r="A276">
        <f t="shared" si="26"/>
        <v>492281990</v>
      </c>
      <c r="B276" s="52">
        <v>49228</v>
      </c>
      <c r="C276" s="37" t="s">
        <v>18</v>
      </c>
      <c r="D276" s="38">
        <v>133.80000000000001</v>
      </c>
      <c r="E276" s="38">
        <v>21.64</v>
      </c>
      <c r="F276" s="36">
        <v>1990</v>
      </c>
      <c r="G276" s="37" t="s">
        <v>3</v>
      </c>
      <c r="H276" s="37" t="s">
        <v>2</v>
      </c>
      <c r="I276" s="37" t="s">
        <v>2</v>
      </c>
      <c r="J276" s="37" t="s">
        <v>58</v>
      </c>
      <c r="K276" s="39"/>
      <c r="L276" s="39"/>
      <c r="M276" s="39"/>
      <c r="N276" s="36">
        <v>1</v>
      </c>
      <c r="P276" s="42">
        <f t="shared" si="25"/>
        <v>241.286</v>
      </c>
      <c r="Q276" s="78">
        <f t="shared" si="27"/>
        <v>1.8033333333333332</v>
      </c>
    </row>
    <row r="277" spans="1:17" x14ac:dyDescent="0.25">
      <c r="A277">
        <f t="shared" si="26"/>
        <v>492281991</v>
      </c>
      <c r="B277" s="52">
        <v>49228</v>
      </c>
      <c r="C277" s="37" t="s">
        <v>18</v>
      </c>
      <c r="D277" s="38">
        <v>133.80000000000001</v>
      </c>
      <c r="E277" s="38">
        <v>14.62</v>
      </c>
      <c r="F277" s="36">
        <v>1991</v>
      </c>
      <c r="G277" s="37" t="s">
        <v>3</v>
      </c>
      <c r="H277" s="37" t="s">
        <v>2</v>
      </c>
      <c r="I277" s="37" t="s">
        <v>2</v>
      </c>
      <c r="J277" s="37" t="s">
        <v>58</v>
      </c>
      <c r="K277" s="39"/>
      <c r="L277" s="39"/>
      <c r="M277" s="39"/>
      <c r="N277" s="36">
        <v>1</v>
      </c>
      <c r="P277" s="42">
        <f t="shared" si="25"/>
        <v>163.01300000000001</v>
      </c>
      <c r="Q277" s="78">
        <f t="shared" si="27"/>
        <v>1.2183333333333333</v>
      </c>
    </row>
    <row r="278" spans="1:17" x14ac:dyDescent="0.25">
      <c r="A278">
        <f t="shared" si="26"/>
        <v>492281992</v>
      </c>
      <c r="B278" s="52">
        <v>49228</v>
      </c>
      <c r="C278" s="37" t="s">
        <v>18</v>
      </c>
      <c r="D278" s="38">
        <v>133.80000000000001</v>
      </c>
      <c r="E278" s="38">
        <v>6.6</v>
      </c>
      <c r="F278" s="36">
        <v>1992</v>
      </c>
      <c r="G278" s="37" t="s">
        <v>59</v>
      </c>
      <c r="H278" s="37" t="s">
        <v>2</v>
      </c>
      <c r="I278" s="37" t="s">
        <v>2</v>
      </c>
      <c r="J278" s="37" t="s">
        <v>58</v>
      </c>
      <c r="K278" s="39"/>
      <c r="L278" s="39"/>
      <c r="M278" s="39"/>
      <c r="N278" s="36">
        <v>1</v>
      </c>
      <c r="P278" s="42">
        <f t="shared" si="25"/>
        <v>73.59</v>
      </c>
      <c r="Q278" s="78">
        <f t="shared" si="27"/>
        <v>0.54999999999999993</v>
      </c>
    </row>
    <row r="279" spans="1:17" x14ac:dyDescent="0.25">
      <c r="A279">
        <f t="shared" si="26"/>
        <v>492281993</v>
      </c>
      <c r="B279" s="52">
        <v>49228</v>
      </c>
      <c r="C279" s="37" t="s">
        <v>18</v>
      </c>
      <c r="D279" s="38">
        <v>133.80000000000001</v>
      </c>
      <c r="E279" s="38">
        <v>10.16</v>
      </c>
      <c r="F279" s="36">
        <v>1993</v>
      </c>
      <c r="G279" s="37" t="s">
        <v>3</v>
      </c>
      <c r="H279" s="37" t="s">
        <v>2</v>
      </c>
      <c r="I279" s="37" t="s">
        <v>2</v>
      </c>
      <c r="J279" s="37" t="s">
        <v>58</v>
      </c>
      <c r="K279" s="39"/>
      <c r="L279" s="39"/>
      <c r="M279" s="39"/>
      <c r="N279" s="36">
        <v>1</v>
      </c>
      <c r="P279" s="42">
        <f t="shared" si="25"/>
        <v>113.28400000000001</v>
      </c>
      <c r="Q279" s="78">
        <f t="shared" si="27"/>
        <v>0.84666666666666668</v>
      </c>
    </row>
    <row r="280" spans="1:17" x14ac:dyDescent="0.25">
      <c r="A280">
        <f t="shared" si="26"/>
        <v>492281994</v>
      </c>
      <c r="B280" s="52">
        <v>49228</v>
      </c>
      <c r="C280" s="37" t="s">
        <v>18</v>
      </c>
      <c r="D280" s="38">
        <v>133.80000000000001</v>
      </c>
      <c r="E280" s="38">
        <v>14.98</v>
      </c>
      <c r="F280" s="36">
        <v>1994</v>
      </c>
      <c r="G280" s="37" t="s">
        <v>3</v>
      </c>
      <c r="H280" s="37" t="s">
        <v>2</v>
      </c>
      <c r="I280" s="37" t="s">
        <v>2</v>
      </c>
      <c r="J280" s="37" t="s">
        <v>58</v>
      </c>
      <c r="K280" s="39"/>
      <c r="L280" s="39"/>
      <c r="M280" s="39"/>
      <c r="N280" s="36">
        <v>1</v>
      </c>
      <c r="P280" s="42">
        <f t="shared" si="25"/>
        <v>167.02699999999999</v>
      </c>
      <c r="Q280" s="78">
        <f t="shared" si="27"/>
        <v>1.2483333333333331</v>
      </c>
    </row>
    <row r="281" spans="1:17" x14ac:dyDescent="0.25">
      <c r="A281">
        <f t="shared" si="26"/>
        <v>492281995</v>
      </c>
      <c r="B281" s="52">
        <v>49228</v>
      </c>
      <c r="C281" s="37" t="s">
        <v>18</v>
      </c>
      <c r="D281" s="38">
        <v>133.80000000000001</v>
      </c>
      <c r="E281" s="38">
        <v>7.77</v>
      </c>
      <c r="F281" s="36">
        <v>1995</v>
      </c>
      <c r="G281" s="37" t="s">
        <v>59</v>
      </c>
      <c r="H281" s="37" t="s">
        <v>2</v>
      </c>
      <c r="I281" s="37" t="s">
        <v>2</v>
      </c>
      <c r="J281" s="37" t="s">
        <v>58</v>
      </c>
      <c r="K281" s="39"/>
      <c r="L281" s="39"/>
      <c r="M281" s="39"/>
      <c r="N281" s="36">
        <v>1</v>
      </c>
      <c r="P281" s="42">
        <f t="shared" si="25"/>
        <v>86.635999999999996</v>
      </c>
      <c r="Q281" s="78">
        <f t="shared" si="27"/>
        <v>0.64750373692077723</v>
      </c>
    </row>
    <row r="282" spans="1:17" x14ac:dyDescent="0.25">
      <c r="A282">
        <f t="shared" si="26"/>
        <v>492281996</v>
      </c>
      <c r="B282" s="52">
        <v>49228</v>
      </c>
      <c r="C282" s="37" t="s">
        <v>18</v>
      </c>
      <c r="D282" s="38">
        <v>133.80000000000001</v>
      </c>
      <c r="E282" s="38">
        <v>11.47</v>
      </c>
      <c r="F282" s="36">
        <v>1996</v>
      </c>
      <c r="G282" s="37" t="s">
        <v>3</v>
      </c>
      <c r="H282" s="37" t="s">
        <v>2</v>
      </c>
      <c r="I282" s="37" t="s">
        <v>2</v>
      </c>
      <c r="J282" s="37" t="s">
        <v>58</v>
      </c>
      <c r="K282" s="39"/>
      <c r="L282" s="39"/>
      <c r="M282" s="39"/>
      <c r="N282" s="36">
        <v>1</v>
      </c>
      <c r="P282" s="42">
        <f t="shared" si="25"/>
        <v>127.89100000000001</v>
      </c>
      <c r="Q282" s="78">
        <f t="shared" si="27"/>
        <v>0.95583707025411058</v>
      </c>
    </row>
    <row r="283" spans="1:17" x14ac:dyDescent="0.25">
      <c r="A283">
        <f t="shared" si="26"/>
        <v>492281997</v>
      </c>
      <c r="B283" s="52">
        <v>49228</v>
      </c>
      <c r="C283" s="37" t="s">
        <v>18</v>
      </c>
      <c r="D283" s="38">
        <v>133.80000000000001</v>
      </c>
      <c r="E283" s="38">
        <v>21.35</v>
      </c>
      <c r="F283" s="36">
        <v>1997</v>
      </c>
      <c r="G283" s="37" t="s">
        <v>3</v>
      </c>
      <c r="H283" s="37" t="s">
        <v>2</v>
      </c>
      <c r="I283" s="37" t="s">
        <v>2</v>
      </c>
      <c r="J283" s="37" t="s">
        <v>58</v>
      </c>
      <c r="K283" s="39"/>
      <c r="L283" s="39"/>
      <c r="M283" s="39"/>
      <c r="N283" s="36">
        <v>1</v>
      </c>
      <c r="P283" s="42">
        <f t="shared" si="25"/>
        <v>238.053</v>
      </c>
      <c r="Q283" s="78">
        <f t="shared" si="27"/>
        <v>1.7791704035874438</v>
      </c>
    </row>
    <row r="284" spans="1:17" x14ac:dyDescent="0.25">
      <c r="A284">
        <f t="shared" si="26"/>
        <v>492281998</v>
      </c>
      <c r="B284" s="52">
        <v>49228</v>
      </c>
      <c r="C284" s="37" t="s">
        <v>18</v>
      </c>
      <c r="D284" s="38">
        <v>133.80000000000001</v>
      </c>
      <c r="E284" s="38">
        <v>21.42</v>
      </c>
      <c r="F284" s="36">
        <v>1998</v>
      </c>
      <c r="G284" s="37" t="s">
        <v>3</v>
      </c>
      <c r="H284" s="37" t="s">
        <v>2</v>
      </c>
      <c r="I284" s="37" t="s">
        <v>2</v>
      </c>
      <c r="J284" s="37" t="s">
        <v>58</v>
      </c>
      <c r="K284" s="39"/>
      <c r="L284" s="39"/>
      <c r="M284" s="39"/>
      <c r="N284" s="36">
        <v>1</v>
      </c>
      <c r="P284" s="42">
        <f t="shared" si="25"/>
        <v>238.833</v>
      </c>
      <c r="Q284" s="78">
        <f t="shared" si="27"/>
        <v>1.7849999999999999</v>
      </c>
    </row>
    <row r="285" spans="1:17" x14ac:dyDescent="0.25">
      <c r="A285">
        <f t="shared" si="26"/>
        <v>492281999</v>
      </c>
      <c r="B285" s="52">
        <v>49228</v>
      </c>
      <c r="C285" s="37" t="s">
        <v>18</v>
      </c>
      <c r="D285" s="38">
        <v>133.80000000000001</v>
      </c>
      <c r="E285" s="38">
        <v>13.96</v>
      </c>
      <c r="F285" s="36">
        <v>1999</v>
      </c>
      <c r="G285" s="37" t="s">
        <v>3</v>
      </c>
      <c r="H285" s="37" t="s">
        <v>2</v>
      </c>
      <c r="I285" s="37" t="s">
        <v>2</v>
      </c>
      <c r="J285" s="37" t="s">
        <v>58</v>
      </c>
      <c r="K285" s="39"/>
      <c r="L285" s="39"/>
      <c r="M285" s="39"/>
      <c r="N285" s="36">
        <v>1</v>
      </c>
      <c r="P285" s="42">
        <f t="shared" si="25"/>
        <v>155.654</v>
      </c>
      <c r="Q285" s="78">
        <f t="shared" si="27"/>
        <v>1.1633333333333331</v>
      </c>
    </row>
    <row r="286" spans="1:17" x14ac:dyDescent="0.25">
      <c r="A286">
        <f t="shared" si="26"/>
        <v>492282000</v>
      </c>
      <c r="B286" s="52">
        <v>49228</v>
      </c>
      <c r="C286" s="37" t="s">
        <v>18</v>
      </c>
      <c r="D286" s="38">
        <v>133.80000000000001</v>
      </c>
      <c r="E286" s="38">
        <v>18.059999999999999</v>
      </c>
      <c r="F286" s="36">
        <v>2000</v>
      </c>
      <c r="G286" s="37" t="s">
        <v>59</v>
      </c>
      <c r="H286" s="37" t="s">
        <v>2</v>
      </c>
      <c r="I286" s="37" t="s">
        <v>2</v>
      </c>
      <c r="J286" s="37" t="s">
        <v>58</v>
      </c>
      <c r="K286" s="39"/>
      <c r="L286" s="39"/>
      <c r="M286" s="39"/>
      <c r="N286" s="36">
        <v>1</v>
      </c>
      <c r="P286" s="42">
        <f t="shared" si="25"/>
        <v>201.369</v>
      </c>
      <c r="Q286" s="78">
        <f t="shared" si="27"/>
        <v>1.5049999999999999</v>
      </c>
    </row>
    <row r="287" spans="1:17" x14ac:dyDescent="0.25">
      <c r="A287">
        <f t="shared" si="26"/>
        <v>492282001</v>
      </c>
      <c r="B287" s="52">
        <v>49228</v>
      </c>
      <c r="C287" s="37" t="s">
        <v>18</v>
      </c>
      <c r="D287" s="38">
        <v>133.80000000000001</v>
      </c>
      <c r="E287" s="38">
        <v>7.92</v>
      </c>
      <c r="F287" s="36">
        <v>2001</v>
      </c>
      <c r="G287" s="37" t="s">
        <v>59</v>
      </c>
      <c r="H287" s="37" t="s">
        <v>2</v>
      </c>
      <c r="I287" s="37" t="s">
        <v>2</v>
      </c>
      <c r="J287" s="37" t="s">
        <v>58</v>
      </c>
      <c r="K287" s="39"/>
      <c r="L287" s="39"/>
      <c r="M287" s="39"/>
      <c r="N287" s="36">
        <v>1</v>
      </c>
      <c r="P287" s="42">
        <f t="shared" si="25"/>
        <v>88.308000000000007</v>
      </c>
      <c r="Q287" s="78">
        <f t="shared" si="27"/>
        <v>0.66</v>
      </c>
    </row>
    <row r="288" spans="1:17" x14ac:dyDescent="0.25">
      <c r="A288">
        <f t="shared" si="26"/>
        <v>492282002</v>
      </c>
      <c r="B288" s="52">
        <v>49228</v>
      </c>
      <c r="C288" s="37" t="s">
        <v>18</v>
      </c>
      <c r="D288" s="38">
        <v>133.80000000000001</v>
      </c>
      <c r="E288" s="38">
        <v>22.7</v>
      </c>
      <c r="F288" s="36">
        <v>2002</v>
      </c>
      <c r="G288" s="37" t="s">
        <v>3</v>
      </c>
      <c r="H288" s="37" t="s">
        <v>2</v>
      </c>
      <c r="I288" s="37" t="s">
        <v>2</v>
      </c>
      <c r="J288" s="37" t="s">
        <v>58</v>
      </c>
      <c r="K288" s="39"/>
      <c r="L288" s="39"/>
      <c r="M288" s="39"/>
      <c r="N288" s="36">
        <v>1</v>
      </c>
      <c r="P288" s="42">
        <f t="shared" si="25"/>
        <v>253.10499999999999</v>
      </c>
      <c r="Q288" s="78">
        <f t="shared" si="27"/>
        <v>1.8916666666666664</v>
      </c>
    </row>
    <row r="289" spans="1:17" x14ac:dyDescent="0.25">
      <c r="A289">
        <f t="shared" si="26"/>
        <v>492282003</v>
      </c>
      <c r="B289" s="52">
        <v>49228</v>
      </c>
      <c r="C289" s="37" t="s">
        <v>18</v>
      </c>
      <c r="D289" s="38">
        <v>133.80000000000001</v>
      </c>
      <c r="E289" s="38">
        <v>18.23</v>
      </c>
      <c r="F289" s="36">
        <v>2003</v>
      </c>
      <c r="G289" s="37" t="s">
        <v>3</v>
      </c>
      <c r="H289" s="37" t="s">
        <v>2</v>
      </c>
      <c r="I289" s="37" t="s">
        <v>2</v>
      </c>
      <c r="J289" s="37" t="s">
        <v>58</v>
      </c>
      <c r="K289" s="39"/>
      <c r="L289" s="39"/>
      <c r="M289" s="39"/>
      <c r="N289" s="36">
        <v>1</v>
      </c>
      <c r="P289" s="42">
        <f t="shared" si="25"/>
        <v>203.26499999999999</v>
      </c>
      <c r="Q289" s="78">
        <f t="shared" si="27"/>
        <v>1.5191704035874438</v>
      </c>
    </row>
    <row r="290" spans="1:17" x14ac:dyDescent="0.25">
      <c r="A290">
        <f t="shared" si="26"/>
        <v>492282004</v>
      </c>
      <c r="B290" s="52">
        <v>49228</v>
      </c>
      <c r="C290" s="37" t="s">
        <v>18</v>
      </c>
      <c r="D290" s="38">
        <v>133.80000000000001</v>
      </c>
      <c r="E290" s="38">
        <v>20.059999999999999</v>
      </c>
      <c r="F290" s="36">
        <v>2004</v>
      </c>
      <c r="G290" s="37" t="s">
        <v>3</v>
      </c>
      <c r="H290" s="37" t="s">
        <v>2</v>
      </c>
      <c r="I290" s="37" t="s">
        <v>2</v>
      </c>
      <c r="J290" s="37" t="s">
        <v>2</v>
      </c>
      <c r="K290" s="39"/>
      <c r="L290" s="39"/>
      <c r="M290" s="39"/>
      <c r="N290" s="36">
        <v>1</v>
      </c>
      <c r="P290" s="42">
        <f t="shared" si="25"/>
        <v>223.66900000000001</v>
      </c>
      <c r="Q290" s="78">
        <f t="shared" si="27"/>
        <v>1.6716666666666666</v>
      </c>
    </row>
    <row r="291" spans="1:17" x14ac:dyDescent="0.25">
      <c r="A291">
        <f t="shared" si="26"/>
        <v>492282005</v>
      </c>
      <c r="B291" s="52">
        <v>49228</v>
      </c>
      <c r="C291" s="37" t="s">
        <v>18</v>
      </c>
      <c r="D291" s="38">
        <v>133.80000000000001</v>
      </c>
      <c r="E291" s="38">
        <v>15.71</v>
      </c>
      <c r="F291" s="36">
        <v>2005</v>
      </c>
      <c r="G291" s="37" t="s">
        <v>4</v>
      </c>
      <c r="H291" s="37" t="s">
        <v>2</v>
      </c>
      <c r="I291" s="37" t="s">
        <v>2</v>
      </c>
      <c r="J291" s="37" t="s">
        <v>2</v>
      </c>
      <c r="K291" s="39"/>
      <c r="L291" s="39"/>
      <c r="M291" s="39"/>
      <c r="N291" s="36">
        <v>1</v>
      </c>
      <c r="P291" s="42">
        <f t="shared" si="25"/>
        <v>175.167</v>
      </c>
      <c r="Q291" s="78">
        <f t="shared" si="27"/>
        <v>1.3091704035874439</v>
      </c>
    </row>
    <row r="292" spans="1:17" x14ac:dyDescent="0.25">
      <c r="A292">
        <f t="shared" si="26"/>
        <v>492282006</v>
      </c>
      <c r="B292" s="52">
        <v>49228</v>
      </c>
      <c r="C292" s="37" t="s">
        <v>18</v>
      </c>
      <c r="D292" s="38">
        <v>133.80000000000001</v>
      </c>
      <c r="E292" s="38">
        <v>7.64</v>
      </c>
      <c r="F292" s="36">
        <v>2006</v>
      </c>
      <c r="G292" s="37" t="s">
        <v>4</v>
      </c>
      <c r="H292" s="37" t="s">
        <v>2</v>
      </c>
      <c r="I292" s="37" t="s">
        <v>2</v>
      </c>
      <c r="J292" s="37" t="s">
        <v>38</v>
      </c>
      <c r="K292" s="39"/>
      <c r="L292" s="39"/>
      <c r="M292" s="41">
        <v>0</v>
      </c>
      <c r="N292" s="36">
        <v>1</v>
      </c>
      <c r="P292" s="42">
        <f t="shared" si="25"/>
        <v>85.186000000000007</v>
      </c>
      <c r="Q292" s="78">
        <f t="shared" si="27"/>
        <v>0.63666666666666671</v>
      </c>
    </row>
    <row r="293" spans="1:17" x14ac:dyDescent="0.25">
      <c r="A293">
        <f t="shared" si="26"/>
        <v>492282007</v>
      </c>
      <c r="B293" s="52">
        <v>49228</v>
      </c>
      <c r="C293" s="37" t="s">
        <v>18</v>
      </c>
      <c r="D293" s="38">
        <v>133.80000000000001</v>
      </c>
      <c r="E293" s="38">
        <v>11.03</v>
      </c>
      <c r="F293" s="36">
        <v>2007</v>
      </c>
      <c r="G293" s="37" t="s">
        <v>5</v>
      </c>
      <c r="H293" s="37" t="s">
        <v>2</v>
      </c>
      <c r="I293" s="37" t="s">
        <v>2</v>
      </c>
      <c r="J293" s="37" t="s">
        <v>38</v>
      </c>
      <c r="K293" s="41">
        <v>29.8</v>
      </c>
      <c r="L293" s="41">
        <v>-4.59</v>
      </c>
      <c r="M293" s="41">
        <v>0</v>
      </c>
      <c r="N293" s="36">
        <v>1</v>
      </c>
      <c r="P293" s="42">
        <f t="shared" si="25"/>
        <v>122.985</v>
      </c>
      <c r="Q293" s="78">
        <f t="shared" si="27"/>
        <v>0.91917040358744384</v>
      </c>
    </row>
    <row r="294" spans="1:17" x14ac:dyDescent="0.25">
      <c r="A294">
        <f t="shared" si="26"/>
        <v>492282008</v>
      </c>
      <c r="B294" s="52">
        <v>49228</v>
      </c>
      <c r="C294" s="37" t="s">
        <v>18</v>
      </c>
      <c r="D294" s="38">
        <v>133.80000000000001</v>
      </c>
      <c r="E294" s="38">
        <v>9.33</v>
      </c>
      <c r="F294" s="36">
        <v>2008</v>
      </c>
      <c r="G294" s="37" t="s">
        <v>5</v>
      </c>
      <c r="H294" s="37" t="s">
        <v>2</v>
      </c>
      <c r="I294" s="37" t="s">
        <v>2</v>
      </c>
      <c r="J294" s="37" t="s">
        <v>38</v>
      </c>
      <c r="K294" s="41">
        <v>60.41</v>
      </c>
      <c r="L294" s="41">
        <v>51.08</v>
      </c>
      <c r="M294" s="38">
        <v>0</v>
      </c>
      <c r="N294" s="36">
        <v>1</v>
      </c>
      <c r="P294" s="42">
        <f t="shared" si="25"/>
        <v>104.03</v>
      </c>
      <c r="Q294" s="78">
        <f t="shared" si="27"/>
        <v>0.77750373692077723</v>
      </c>
    </row>
    <row r="295" spans="1:17" x14ac:dyDescent="0.25">
      <c r="A295">
        <f t="shared" si="26"/>
        <v>492282009</v>
      </c>
      <c r="B295" s="52">
        <v>49228</v>
      </c>
      <c r="C295" s="37" t="s">
        <v>18</v>
      </c>
      <c r="D295" s="38">
        <v>133.80000000000001</v>
      </c>
      <c r="E295" s="38">
        <v>7.2</v>
      </c>
      <c r="F295" s="36">
        <v>2009</v>
      </c>
      <c r="G295" s="37" t="s">
        <v>5</v>
      </c>
      <c r="H295" s="37" t="s">
        <v>2</v>
      </c>
      <c r="I295" s="37" t="s">
        <v>2</v>
      </c>
      <c r="J295" s="37" t="s">
        <v>38</v>
      </c>
      <c r="K295" s="38">
        <v>51.08</v>
      </c>
      <c r="L295" s="38">
        <v>43.88</v>
      </c>
      <c r="M295" s="38">
        <v>0</v>
      </c>
      <c r="N295" s="36">
        <v>1</v>
      </c>
      <c r="P295" s="42">
        <f t="shared" si="25"/>
        <v>80.28</v>
      </c>
      <c r="Q295" s="78">
        <f t="shared" si="27"/>
        <v>0.6</v>
      </c>
    </row>
    <row r="296" spans="1:17" x14ac:dyDescent="0.25">
      <c r="A296">
        <f t="shared" si="26"/>
        <v>492282010</v>
      </c>
      <c r="B296" s="52">
        <v>49228</v>
      </c>
      <c r="C296" s="37" t="s">
        <v>18</v>
      </c>
      <c r="D296" s="38">
        <v>133.80000000000001</v>
      </c>
      <c r="E296" s="38">
        <v>5.86</v>
      </c>
      <c r="F296" s="36">
        <v>2010</v>
      </c>
      <c r="G296" s="37" t="s">
        <v>2</v>
      </c>
      <c r="H296" s="37" t="s">
        <v>2</v>
      </c>
      <c r="I296" s="37" t="s">
        <v>2</v>
      </c>
      <c r="J296" s="37" t="s">
        <v>38</v>
      </c>
      <c r="K296" s="38">
        <v>43.88</v>
      </c>
      <c r="L296" s="38">
        <v>38.020000000000003</v>
      </c>
      <c r="M296" s="38">
        <v>0</v>
      </c>
      <c r="N296" s="36">
        <v>1</v>
      </c>
      <c r="P296" s="42">
        <f t="shared" si="25"/>
        <v>65.338999999999999</v>
      </c>
      <c r="Q296" s="78">
        <f t="shared" si="27"/>
        <v>0.48833333333333329</v>
      </c>
    </row>
    <row r="297" spans="1:17" x14ac:dyDescent="0.25">
      <c r="A297">
        <f t="shared" si="26"/>
        <v>492282011</v>
      </c>
      <c r="B297" s="52">
        <v>49228</v>
      </c>
      <c r="C297" s="37" t="s">
        <v>18</v>
      </c>
      <c r="D297" s="38">
        <v>133.80000000000001</v>
      </c>
      <c r="E297" s="38">
        <v>0</v>
      </c>
      <c r="F297" s="36">
        <v>2011</v>
      </c>
      <c r="G297" s="37" t="s">
        <v>2</v>
      </c>
      <c r="H297" s="37" t="s">
        <v>2</v>
      </c>
      <c r="I297" s="37" t="s">
        <v>2</v>
      </c>
      <c r="J297" s="37" t="s">
        <v>38</v>
      </c>
      <c r="K297" s="38">
        <v>38.020000000000003</v>
      </c>
      <c r="L297" s="38">
        <v>0</v>
      </c>
      <c r="M297" s="38">
        <v>0</v>
      </c>
      <c r="N297" s="36">
        <v>1</v>
      </c>
      <c r="P297" s="42">
        <f t="shared" si="25"/>
        <v>0</v>
      </c>
      <c r="Q297" s="78">
        <f t="shared" si="27"/>
        <v>0</v>
      </c>
    </row>
    <row r="298" spans="1:17" x14ac:dyDescent="0.25">
      <c r="B298" s="53"/>
      <c r="C298" s="37"/>
      <c r="D298" s="38"/>
      <c r="E298" s="38"/>
      <c r="F298" s="36"/>
      <c r="G298" s="37"/>
      <c r="H298" s="37"/>
      <c r="I298" s="37"/>
      <c r="J298" s="37"/>
      <c r="K298" s="38"/>
      <c r="L298" s="38"/>
      <c r="M298" s="38"/>
      <c r="N298" s="36"/>
    </row>
    <row r="299" spans="1:17" x14ac:dyDescent="0.25">
      <c r="A299">
        <f>B299*10000+F299</f>
        <v>492291980</v>
      </c>
      <c r="B299" s="55">
        <v>49229</v>
      </c>
      <c r="C299" s="37" t="s">
        <v>19</v>
      </c>
      <c r="D299" s="38">
        <v>131.80000000000001</v>
      </c>
      <c r="E299" s="38">
        <v>13.19</v>
      </c>
      <c r="F299" s="36">
        <v>1980</v>
      </c>
      <c r="G299" s="37" t="s">
        <v>3</v>
      </c>
      <c r="H299" s="37" t="s">
        <v>2</v>
      </c>
      <c r="I299" s="37" t="s">
        <v>2</v>
      </c>
      <c r="J299" s="37" t="s">
        <v>2</v>
      </c>
      <c r="K299" s="40"/>
      <c r="L299" s="40"/>
      <c r="M299" s="40"/>
      <c r="N299" s="36">
        <v>1</v>
      </c>
      <c r="P299" s="42">
        <f t="shared" ref="P299:P330" si="28">ROUND(E299/12*D299,3)</f>
        <v>144.87</v>
      </c>
      <c r="Q299" s="78">
        <f>P299/D299</f>
        <v>1.0991654021244308</v>
      </c>
    </row>
    <row r="300" spans="1:17" x14ac:dyDescent="0.25">
      <c r="A300">
        <f t="shared" ref="A300:A330" si="29">B300*10000+F300</f>
        <v>492291981</v>
      </c>
      <c r="B300" s="55">
        <v>49229</v>
      </c>
      <c r="C300" s="37" t="s">
        <v>19</v>
      </c>
      <c r="D300" s="38">
        <v>131.80000000000001</v>
      </c>
      <c r="E300" s="38">
        <v>7.21</v>
      </c>
      <c r="F300" s="36">
        <v>1981</v>
      </c>
      <c r="G300" s="37" t="s">
        <v>3</v>
      </c>
      <c r="H300" s="37" t="s">
        <v>2</v>
      </c>
      <c r="I300" s="37" t="s">
        <v>2</v>
      </c>
      <c r="J300" s="37" t="s">
        <v>2</v>
      </c>
      <c r="K300" s="40"/>
      <c r="L300" s="40"/>
      <c r="M300" s="40"/>
      <c r="N300" s="36">
        <v>1</v>
      </c>
      <c r="P300" s="42">
        <f t="shared" si="28"/>
        <v>79.19</v>
      </c>
      <c r="Q300" s="78">
        <f t="shared" ref="Q300:Q330" si="30">P300/D300</f>
        <v>0.60083459787556892</v>
      </c>
    </row>
    <row r="301" spans="1:17" x14ac:dyDescent="0.25">
      <c r="A301">
        <f t="shared" si="29"/>
        <v>492291982</v>
      </c>
      <c r="B301" s="55">
        <v>49229</v>
      </c>
      <c r="C301" s="37" t="s">
        <v>19</v>
      </c>
      <c r="D301" s="38">
        <v>131.80000000000001</v>
      </c>
      <c r="E301" s="38">
        <v>9.84</v>
      </c>
      <c r="F301" s="36">
        <v>1982</v>
      </c>
      <c r="G301" s="37" t="s">
        <v>3</v>
      </c>
      <c r="H301" s="37" t="s">
        <v>2</v>
      </c>
      <c r="I301" s="37" t="s">
        <v>2</v>
      </c>
      <c r="J301" s="37" t="s">
        <v>2</v>
      </c>
      <c r="K301" s="39"/>
      <c r="L301" s="39"/>
      <c r="M301" s="39"/>
      <c r="N301" s="36">
        <v>1</v>
      </c>
      <c r="P301" s="42">
        <f t="shared" si="28"/>
        <v>108.07599999999999</v>
      </c>
      <c r="Q301" s="78">
        <f t="shared" si="30"/>
        <v>0.81999999999999984</v>
      </c>
    </row>
    <row r="302" spans="1:17" x14ac:dyDescent="0.25">
      <c r="A302">
        <f t="shared" si="29"/>
        <v>492291983</v>
      </c>
      <c r="B302" s="55">
        <v>49229</v>
      </c>
      <c r="C302" s="37" t="s">
        <v>19</v>
      </c>
      <c r="D302" s="38">
        <v>131.80000000000001</v>
      </c>
      <c r="E302" s="38">
        <v>19.2</v>
      </c>
      <c r="F302" s="36">
        <v>1983</v>
      </c>
      <c r="G302" s="37" t="s">
        <v>3</v>
      </c>
      <c r="H302" s="37" t="s">
        <v>2</v>
      </c>
      <c r="I302" s="37" t="s">
        <v>2</v>
      </c>
      <c r="J302" s="37" t="s">
        <v>58</v>
      </c>
      <c r="K302" s="39"/>
      <c r="L302" s="39"/>
      <c r="M302" s="39"/>
      <c r="N302" s="36">
        <v>1</v>
      </c>
      <c r="P302" s="42">
        <f t="shared" si="28"/>
        <v>210.88</v>
      </c>
      <c r="Q302" s="78">
        <f t="shared" si="30"/>
        <v>1.5999999999999999</v>
      </c>
    </row>
    <row r="303" spans="1:17" x14ac:dyDescent="0.25">
      <c r="A303">
        <f t="shared" si="29"/>
        <v>492291984</v>
      </c>
      <c r="B303" s="55">
        <v>49229</v>
      </c>
      <c r="C303" s="37" t="s">
        <v>19</v>
      </c>
      <c r="D303" s="38">
        <v>131.80000000000001</v>
      </c>
      <c r="E303" s="38">
        <v>19.2</v>
      </c>
      <c r="F303" s="36">
        <v>1984</v>
      </c>
      <c r="G303" s="37" t="s">
        <v>3</v>
      </c>
      <c r="H303" s="37" t="s">
        <v>2</v>
      </c>
      <c r="I303" s="37" t="s">
        <v>2</v>
      </c>
      <c r="J303" s="37" t="s">
        <v>58</v>
      </c>
      <c r="K303" s="39"/>
      <c r="L303" s="39"/>
      <c r="M303" s="39"/>
      <c r="N303" s="36">
        <v>1</v>
      </c>
      <c r="P303" s="42">
        <f t="shared" si="28"/>
        <v>210.88</v>
      </c>
      <c r="Q303" s="78">
        <f t="shared" si="30"/>
        <v>1.5999999999999999</v>
      </c>
    </row>
    <row r="304" spans="1:17" x14ac:dyDescent="0.25">
      <c r="A304">
        <f t="shared" si="29"/>
        <v>492291985</v>
      </c>
      <c r="B304" s="55">
        <v>49229</v>
      </c>
      <c r="C304" s="37" t="s">
        <v>19</v>
      </c>
      <c r="D304" s="38">
        <v>131.80000000000001</v>
      </c>
      <c r="E304" s="38">
        <v>22</v>
      </c>
      <c r="F304" s="36">
        <v>1985</v>
      </c>
      <c r="G304" s="37" t="s">
        <v>3</v>
      </c>
      <c r="H304" s="37" t="s">
        <v>2</v>
      </c>
      <c r="I304" s="37" t="s">
        <v>2</v>
      </c>
      <c r="J304" s="37" t="s">
        <v>58</v>
      </c>
      <c r="K304" s="39"/>
      <c r="L304" s="39"/>
      <c r="M304" s="39"/>
      <c r="N304" s="36">
        <v>1</v>
      </c>
      <c r="P304" s="42">
        <f t="shared" si="28"/>
        <v>241.63300000000001</v>
      </c>
      <c r="Q304" s="78">
        <f t="shared" si="30"/>
        <v>1.8333308042488619</v>
      </c>
    </row>
    <row r="305" spans="1:17" x14ac:dyDescent="0.25">
      <c r="A305">
        <f t="shared" si="29"/>
        <v>492291986</v>
      </c>
      <c r="B305" s="55">
        <v>49229</v>
      </c>
      <c r="C305" s="37" t="s">
        <v>19</v>
      </c>
      <c r="D305" s="38">
        <v>131.80000000000001</v>
      </c>
      <c r="E305" s="38">
        <v>18.829999999999998</v>
      </c>
      <c r="F305" s="36">
        <v>1986</v>
      </c>
      <c r="G305" s="37" t="s">
        <v>3</v>
      </c>
      <c r="H305" s="37" t="s">
        <v>2</v>
      </c>
      <c r="I305" s="37" t="s">
        <v>2</v>
      </c>
      <c r="J305" s="37" t="s">
        <v>58</v>
      </c>
      <c r="K305" s="39"/>
      <c r="L305" s="39"/>
      <c r="M305" s="39"/>
      <c r="N305" s="36">
        <v>1</v>
      </c>
      <c r="P305" s="42">
        <f t="shared" si="28"/>
        <v>206.816</v>
      </c>
      <c r="Q305" s="78">
        <f t="shared" si="30"/>
        <v>1.5691654021244308</v>
      </c>
    </row>
    <row r="306" spans="1:17" x14ac:dyDescent="0.25">
      <c r="A306">
        <f t="shared" si="29"/>
        <v>492291987</v>
      </c>
      <c r="B306" s="55">
        <v>49229</v>
      </c>
      <c r="C306" s="37" t="s">
        <v>19</v>
      </c>
      <c r="D306" s="38">
        <v>131.80000000000001</v>
      </c>
      <c r="E306" s="38">
        <v>16</v>
      </c>
      <c r="F306" s="36">
        <v>1987</v>
      </c>
      <c r="G306" s="37" t="s">
        <v>3</v>
      </c>
      <c r="H306" s="37" t="s">
        <v>2</v>
      </c>
      <c r="I306" s="37" t="s">
        <v>2</v>
      </c>
      <c r="J306" s="37" t="s">
        <v>58</v>
      </c>
      <c r="K306" s="39"/>
      <c r="L306" s="39"/>
      <c r="M306" s="39"/>
      <c r="N306" s="36">
        <v>1</v>
      </c>
      <c r="P306" s="42">
        <f t="shared" si="28"/>
        <v>175.733</v>
      </c>
      <c r="Q306" s="78">
        <f t="shared" si="30"/>
        <v>1.3333308042488619</v>
      </c>
    </row>
    <row r="307" spans="1:17" x14ac:dyDescent="0.25">
      <c r="A307">
        <f t="shared" si="29"/>
        <v>492291988</v>
      </c>
      <c r="B307" s="55">
        <v>49229</v>
      </c>
      <c r="C307" s="37" t="s">
        <v>19</v>
      </c>
      <c r="D307" s="38">
        <v>132.80000000000001</v>
      </c>
      <c r="E307" s="38">
        <v>25.55</v>
      </c>
      <c r="F307" s="36">
        <v>1988</v>
      </c>
      <c r="G307" s="37" t="s">
        <v>3</v>
      </c>
      <c r="H307" s="37" t="s">
        <v>2</v>
      </c>
      <c r="I307" s="37" t="s">
        <v>2</v>
      </c>
      <c r="J307" s="37" t="s">
        <v>58</v>
      </c>
      <c r="K307" s="39"/>
      <c r="L307" s="39"/>
      <c r="M307" s="39"/>
      <c r="N307" s="36">
        <v>1</v>
      </c>
      <c r="P307" s="42">
        <f t="shared" si="28"/>
        <v>282.75299999999999</v>
      </c>
      <c r="Q307" s="78">
        <f t="shared" si="30"/>
        <v>2.1291641566265058</v>
      </c>
    </row>
    <row r="308" spans="1:17" x14ac:dyDescent="0.25">
      <c r="A308">
        <f t="shared" si="29"/>
        <v>492291989</v>
      </c>
      <c r="B308" s="55">
        <v>49229</v>
      </c>
      <c r="C308" s="37" t="s">
        <v>19</v>
      </c>
      <c r="D308" s="38">
        <v>132.80000000000001</v>
      </c>
      <c r="E308" s="38">
        <v>19.39</v>
      </c>
      <c r="F308" s="36">
        <v>1989</v>
      </c>
      <c r="G308" s="37" t="s">
        <v>3</v>
      </c>
      <c r="H308" s="37" t="s">
        <v>2</v>
      </c>
      <c r="I308" s="37" t="s">
        <v>2</v>
      </c>
      <c r="J308" s="37" t="s">
        <v>58</v>
      </c>
      <c r="K308" s="39"/>
      <c r="L308" s="39"/>
      <c r="M308" s="39"/>
      <c r="N308" s="36">
        <v>1</v>
      </c>
      <c r="P308" s="42">
        <f t="shared" si="28"/>
        <v>214.583</v>
      </c>
      <c r="Q308" s="78">
        <f t="shared" si="30"/>
        <v>1.6158358433734938</v>
      </c>
    </row>
    <row r="309" spans="1:17" x14ac:dyDescent="0.25">
      <c r="A309">
        <f t="shared" si="29"/>
        <v>492291990</v>
      </c>
      <c r="B309" s="55">
        <v>49229</v>
      </c>
      <c r="C309" s="37" t="s">
        <v>19</v>
      </c>
      <c r="D309" s="38">
        <v>132.80000000000001</v>
      </c>
      <c r="E309" s="38">
        <v>23.89</v>
      </c>
      <c r="F309" s="36">
        <v>1990</v>
      </c>
      <c r="G309" s="37" t="s">
        <v>3</v>
      </c>
      <c r="H309" s="37" t="s">
        <v>2</v>
      </c>
      <c r="I309" s="37" t="s">
        <v>2</v>
      </c>
      <c r="J309" s="37" t="s">
        <v>58</v>
      </c>
      <c r="K309" s="39"/>
      <c r="L309" s="39"/>
      <c r="M309" s="39"/>
      <c r="N309" s="36">
        <v>1</v>
      </c>
      <c r="P309" s="42">
        <f t="shared" si="28"/>
        <v>264.38299999999998</v>
      </c>
      <c r="Q309" s="78">
        <f t="shared" si="30"/>
        <v>1.9908358433734936</v>
      </c>
    </row>
    <row r="310" spans="1:17" x14ac:dyDescent="0.25">
      <c r="A310">
        <f t="shared" si="29"/>
        <v>492291991</v>
      </c>
      <c r="B310" s="55">
        <v>49229</v>
      </c>
      <c r="C310" s="37" t="s">
        <v>19</v>
      </c>
      <c r="D310" s="38">
        <v>132.80000000000001</v>
      </c>
      <c r="E310" s="38">
        <v>17.62</v>
      </c>
      <c r="F310" s="36">
        <v>1991</v>
      </c>
      <c r="G310" s="37" t="s">
        <v>3</v>
      </c>
      <c r="H310" s="37" t="s">
        <v>2</v>
      </c>
      <c r="I310" s="37" t="s">
        <v>2</v>
      </c>
      <c r="J310" s="37" t="s">
        <v>58</v>
      </c>
      <c r="K310" s="39"/>
      <c r="L310" s="39"/>
      <c r="M310" s="39"/>
      <c r="N310" s="36">
        <v>1</v>
      </c>
      <c r="P310" s="42">
        <f t="shared" si="28"/>
        <v>194.995</v>
      </c>
      <c r="Q310" s="78">
        <f t="shared" si="30"/>
        <v>1.4683358433734939</v>
      </c>
    </row>
    <row r="311" spans="1:17" x14ac:dyDescent="0.25">
      <c r="A311">
        <f t="shared" si="29"/>
        <v>492291992</v>
      </c>
      <c r="B311" s="55">
        <v>49229</v>
      </c>
      <c r="C311" s="37" t="s">
        <v>19</v>
      </c>
      <c r="D311" s="38">
        <v>132.80000000000001</v>
      </c>
      <c r="E311" s="38">
        <v>6.64</v>
      </c>
      <c r="F311" s="36">
        <v>1992</v>
      </c>
      <c r="G311" s="37" t="s">
        <v>59</v>
      </c>
      <c r="H311" s="37" t="s">
        <v>2</v>
      </c>
      <c r="I311" s="37" t="s">
        <v>2</v>
      </c>
      <c r="J311" s="37" t="s">
        <v>58</v>
      </c>
      <c r="K311" s="39"/>
      <c r="L311" s="39"/>
      <c r="M311" s="39"/>
      <c r="N311" s="36">
        <v>1</v>
      </c>
      <c r="P311" s="42">
        <f t="shared" si="28"/>
        <v>73.483000000000004</v>
      </c>
      <c r="Q311" s="78">
        <f t="shared" si="30"/>
        <v>0.55333584337349395</v>
      </c>
    </row>
    <row r="312" spans="1:17" x14ac:dyDescent="0.25">
      <c r="A312">
        <f t="shared" si="29"/>
        <v>492291993</v>
      </c>
      <c r="B312" s="55">
        <v>49229</v>
      </c>
      <c r="C312" s="37" t="s">
        <v>19</v>
      </c>
      <c r="D312" s="38">
        <v>132.80000000000001</v>
      </c>
      <c r="E312" s="38">
        <v>10.66</v>
      </c>
      <c r="F312" s="36">
        <v>1993</v>
      </c>
      <c r="G312" s="37" t="s">
        <v>3</v>
      </c>
      <c r="H312" s="37" t="s">
        <v>2</v>
      </c>
      <c r="I312" s="37" t="s">
        <v>2</v>
      </c>
      <c r="J312" s="37" t="s">
        <v>58</v>
      </c>
      <c r="K312" s="39"/>
      <c r="L312" s="39"/>
      <c r="M312" s="39"/>
      <c r="N312" s="36">
        <v>1</v>
      </c>
      <c r="P312" s="42">
        <f t="shared" si="28"/>
        <v>117.971</v>
      </c>
      <c r="Q312" s="78">
        <f t="shared" si="30"/>
        <v>0.88833584337349392</v>
      </c>
    </row>
    <row r="313" spans="1:17" x14ac:dyDescent="0.25">
      <c r="A313">
        <f t="shared" si="29"/>
        <v>492291994</v>
      </c>
      <c r="B313" s="55">
        <v>49229</v>
      </c>
      <c r="C313" s="37" t="s">
        <v>19</v>
      </c>
      <c r="D313" s="38">
        <v>132.80000000000001</v>
      </c>
      <c r="E313" s="38">
        <v>16.04</v>
      </c>
      <c r="F313" s="36">
        <v>1994</v>
      </c>
      <c r="G313" s="37" t="s">
        <v>3</v>
      </c>
      <c r="H313" s="37" t="s">
        <v>2</v>
      </c>
      <c r="I313" s="37" t="s">
        <v>2</v>
      </c>
      <c r="J313" s="37" t="s">
        <v>58</v>
      </c>
      <c r="K313" s="39"/>
      <c r="L313" s="39"/>
      <c r="M313" s="39"/>
      <c r="N313" s="36">
        <v>1</v>
      </c>
      <c r="P313" s="42">
        <f t="shared" si="28"/>
        <v>177.50899999999999</v>
      </c>
      <c r="Q313" s="78">
        <f t="shared" si="30"/>
        <v>1.3366641566265058</v>
      </c>
    </row>
    <row r="314" spans="1:17" x14ac:dyDescent="0.25">
      <c r="A314">
        <f t="shared" si="29"/>
        <v>492291995</v>
      </c>
      <c r="B314" s="55">
        <v>49229</v>
      </c>
      <c r="C314" s="37" t="s">
        <v>19</v>
      </c>
      <c r="D314" s="38">
        <v>132.80000000000001</v>
      </c>
      <c r="E314" s="38">
        <v>6.64</v>
      </c>
      <c r="F314" s="36">
        <v>1995</v>
      </c>
      <c r="G314" s="37" t="s">
        <v>59</v>
      </c>
      <c r="H314" s="37" t="s">
        <v>2</v>
      </c>
      <c r="I314" s="37" t="s">
        <v>2</v>
      </c>
      <c r="J314" s="37" t="s">
        <v>58</v>
      </c>
      <c r="K314" s="39"/>
      <c r="L314" s="39"/>
      <c r="M314" s="39"/>
      <c r="N314" s="36">
        <v>1</v>
      </c>
      <c r="P314" s="42">
        <f t="shared" si="28"/>
        <v>73.483000000000004</v>
      </c>
      <c r="Q314" s="78">
        <f t="shared" si="30"/>
        <v>0.55333584337349395</v>
      </c>
    </row>
    <row r="315" spans="1:17" x14ac:dyDescent="0.25">
      <c r="A315">
        <f t="shared" si="29"/>
        <v>492291996</v>
      </c>
      <c r="B315" s="55">
        <v>49229</v>
      </c>
      <c r="C315" s="37" t="s">
        <v>19</v>
      </c>
      <c r="D315" s="38">
        <v>132.80000000000001</v>
      </c>
      <c r="E315" s="38">
        <v>11.06</v>
      </c>
      <c r="F315" s="36">
        <v>1996</v>
      </c>
      <c r="G315" s="37" t="s">
        <v>3</v>
      </c>
      <c r="H315" s="37" t="s">
        <v>2</v>
      </c>
      <c r="I315" s="37" t="s">
        <v>2</v>
      </c>
      <c r="J315" s="37" t="s">
        <v>58</v>
      </c>
      <c r="K315" s="39"/>
      <c r="L315" s="39"/>
      <c r="M315" s="39"/>
      <c r="N315" s="36">
        <v>1</v>
      </c>
      <c r="P315" s="42">
        <f t="shared" si="28"/>
        <v>122.39700000000001</v>
      </c>
      <c r="Q315" s="78">
        <f t="shared" si="30"/>
        <v>0.92166415662650603</v>
      </c>
    </row>
    <row r="316" spans="1:17" x14ac:dyDescent="0.25">
      <c r="A316">
        <f t="shared" si="29"/>
        <v>492291997</v>
      </c>
      <c r="B316" s="55">
        <v>49229</v>
      </c>
      <c r="C316" s="37" t="s">
        <v>19</v>
      </c>
      <c r="D316" s="38">
        <v>132.80000000000001</v>
      </c>
      <c r="E316" s="38">
        <v>19.82</v>
      </c>
      <c r="F316" s="36">
        <v>1997</v>
      </c>
      <c r="G316" s="37" t="s">
        <v>3</v>
      </c>
      <c r="H316" s="37" t="s">
        <v>2</v>
      </c>
      <c r="I316" s="37" t="s">
        <v>2</v>
      </c>
      <c r="J316" s="37" t="s">
        <v>58</v>
      </c>
      <c r="K316" s="39"/>
      <c r="L316" s="39"/>
      <c r="M316" s="39"/>
      <c r="N316" s="36">
        <v>1</v>
      </c>
      <c r="P316" s="42">
        <f t="shared" si="28"/>
        <v>219.34100000000001</v>
      </c>
      <c r="Q316" s="78">
        <f t="shared" si="30"/>
        <v>1.651664156626506</v>
      </c>
    </row>
    <row r="317" spans="1:17" x14ac:dyDescent="0.25">
      <c r="A317">
        <f t="shared" si="29"/>
        <v>492291998</v>
      </c>
      <c r="B317" s="55">
        <v>49229</v>
      </c>
      <c r="C317" s="37" t="s">
        <v>19</v>
      </c>
      <c r="D317" s="38">
        <v>132.80000000000001</v>
      </c>
      <c r="E317" s="38">
        <v>19.95</v>
      </c>
      <c r="F317" s="36">
        <v>1998</v>
      </c>
      <c r="G317" s="37" t="s">
        <v>3</v>
      </c>
      <c r="H317" s="37" t="s">
        <v>2</v>
      </c>
      <c r="I317" s="37" t="s">
        <v>2</v>
      </c>
      <c r="J317" s="37" t="s">
        <v>58</v>
      </c>
      <c r="K317" s="39"/>
      <c r="L317" s="39"/>
      <c r="M317" s="39"/>
      <c r="N317" s="36">
        <v>1</v>
      </c>
      <c r="P317" s="42">
        <f t="shared" si="28"/>
        <v>220.78</v>
      </c>
      <c r="Q317" s="78">
        <f t="shared" si="30"/>
        <v>1.6624999999999999</v>
      </c>
    </row>
    <row r="318" spans="1:17" x14ac:dyDescent="0.25">
      <c r="A318">
        <f t="shared" si="29"/>
        <v>492291999</v>
      </c>
      <c r="B318" s="55">
        <v>49229</v>
      </c>
      <c r="C318" s="37" t="s">
        <v>19</v>
      </c>
      <c r="D318" s="38">
        <v>132.80000000000001</v>
      </c>
      <c r="E318" s="38">
        <v>14.93</v>
      </c>
      <c r="F318" s="36">
        <v>1999</v>
      </c>
      <c r="G318" s="37" t="s">
        <v>3</v>
      </c>
      <c r="H318" s="37" t="s">
        <v>2</v>
      </c>
      <c r="I318" s="37" t="s">
        <v>2</v>
      </c>
      <c r="J318" s="37" t="s">
        <v>58</v>
      </c>
      <c r="K318" s="39"/>
      <c r="L318" s="39"/>
      <c r="M318" s="39"/>
      <c r="N318" s="36">
        <v>1</v>
      </c>
      <c r="P318" s="42">
        <f t="shared" si="28"/>
        <v>165.22499999999999</v>
      </c>
      <c r="Q318" s="78">
        <f t="shared" si="30"/>
        <v>1.2441641566265058</v>
      </c>
    </row>
    <row r="319" spans="1:17" x14ac:dyDescent="0.25">
      <c r="A319">
        <f t="shared" si="29"/>
        <v>492292000</v>
      </c>
      <c r="B319" s="55">
        <v>49229</v>
      </c>
      <c r="C319" s="37" t="s">
        <v>19</v>
      </c>
      <c r="D319" s="38">
        <v>132.80000000000001</v>
      </c>
      <c r="E319" s="38">
        <v>19.010000000000002</v>
      </c>
      <c r="F319" s="36">
        <v>2000</v>
      </c>
      <c r="G319" s="37" t="s">
        <v>59</v>
      </c>
      <c r="H319" s="37" t="s">
        <v>2</v>
      </c>
      <c r="I319" s="37" t="s">
        <v>2</v>
      </c>
      <c r="J319" s="37" t="s">
        <v>58</v>
      </c>
      <c r="K319" s="39"/>
      <c r="L319" s="39"/>
      <c r="M319" s="39"/>
      <c r="N319" s="36">
        <v>1</v>
      </c>
      <c r="P319" s="42">
        <f t="shared" si="28"/>
        <v>210.37700000000001</v>
      </c>
      <c r="Q319" s="78">
        <f t="shared" si="30"/>
        <v>1.5841641566265059</v>
      </c>
    </row>
    <row r="320" spans="1:17" x14ac:dyDescent="0.25">
      <c r="A320">
        <f t="shared" si="29"/>
        <v>492292001</v>
      </c>
      <c r="B320" s="55">
        <v>49229</v>
      </c>
      <c r="C320" s="37" t="s">
        <v>19</v>
      </c>
      <c r="D320" s="38">
        <v>132.80000000000001</v>
      </c>
      <c r="E320" s="38">
        <v>8.5299999999999994</v>
      </c>
      <c r="F320" s="36">
        <v>2001</v>
      </c>
      <c r="G320" s="37" t="s">
        <v>7</v>
      </c>
      <c r="H320" s="37" t="s">
        <v>2</v>
      </c>
      <c r="I320" s="37" t="s">
        <v>2</v>
      </c>
      <c r="J320" s="37" t="s">
        <v>58</v>
      </c>
      <c r="K320" s="39"/>
      <c r="L320" s="39"/>
      <c r="M320" s="39"/>
      <c r="N320" s="36">
        <v>1</v>
      </c>
      <c r="P320" s="42">
        <f t="shared" si="28"/>
        <v>94.399000000000001</v>
      </c>
      <c r="Q320" s="78">
        <f t="shared" si="30"/>
        <v>0.71083584337349393</v>
      </c>
    </row>
    <row r="321" spans="1:17" x14ac:dyDescent="0.25">
      <c r="A321">
        <f t="shared" si="29"/>
        <v>492292002</v>
      </c>
      <c r="B321" s="55">
        <v>49229</v>
      </c>
      <c r="C321" s="37" t="s">
        <v>19</v>
      </c>
      <c r="D321" s="38">
        <v>132.80000000000001</v>
      </c>
      <c r="E321" s="38">
        <v>9.98</v>
      </c>
      <c r="F321" s="36">
        <v>2002</v>
      </c>
      <c r="G321" s="37" t="s">
        <v>7</v>
      </c>
      <c r="H321" s="37" t="s">
        <v>2</v>
      </c>
      <c r="I321" s="37" t="s">
        <v>2</v>
      </c>
      <c r="J321" s="37" t="s">
        <v>58</v>
      </c>
      <c r="K321" s="39"/>
      <c r="L321" s="39"/>
      <c r="M321" s="39"/>
      <c r="N321" s="36">
        <v>1</v>
      </c>
      <c r="P321" s="42">
        <f t="shared" si="28"/>
        <v>110.44499999999999</v>
      </c>
      <c r="Q321" s="78">
        <f t="shared" si="30"/>
        <v>0.83166415662650595</v>
      </c>
    </row>
    <row r="322" spans="1:17" x14ac:dyDescent="0.25">
      <c r="A322">
        <f t="shared" si="29"/>
        <v>492292003</v>
      </c>
      <c r="B322" s="55">
        <v>49229</v>
      </c>
      <c r="C322" s="37" t="s">
        <v>19</v>
      </c>
      <c r="D322" s="38">
        <v>132.80000000000001</v>
      </c>
      <c r="E322" s="38">
        <v>12.77</v>
      </c>
      <c r="F322" s="36">
        <v>2003</v>
      </c>
      <c r="G322" s="37" t="s">
        <v>3</v>
      </c>
      <c r="H322" s="37" t="s">
        <v>2</v>
      </c>
      <c r="I322" s="37" t="s">
        <v>2</v>
      </c>
      <c r="J322" s="37" t="s">
        <v>58</v>
      </c>
      <c r="K322" s="39"/>
      <c r="L322" s="39"/>
      <c r="M322" s="39"/>
      <c r="N322" s="36">
        <v>1</v>
      </c>
      <c r="P322" s="42">
        <f t="shared" si="28"/>
        <v>141.321</v>
      </c>
      <c r="Q322" s="78">
        <f t="shared" si="30"/>
        <v>1.0641641566265059</v>
      </c>
    </row>
    <row r="323" spans="1:17" x14ac:dyDescent="0.25">
      <c r="A323">
        <f t="shared" si="29"/>
        <v>492292004</v>
      </c>
      <c r="B323" s="55">
        <v>49229</v>
      </c>
      <c r="C323" s="37" t="s">
        <v>19</v>
      </c>
      <c r="D323" s="38">
        <v>132.80000000000001</v>
      </c>
      <c r="E323" s="38">
        <v>17.12</v>
      </c>
      <c r="F323" s="36">
        <v>2004</v>
      </c>
      <c r="G323" s="37" t="s">
        <v>3</v>
      </c>
      <c r="H323" s="37" t="s">
        <v>2</v>
      </c>
      <c r="I323" s="37" t="s">
        <v>2</v>
      </c>
      <c r="J323" s="37" t="s">
        <v>2</v>
      </c>
      <c r="K323" s="39"/>
      <c r="L323" s="39"/>
      <c r="M323" s="39"/>
      <c r="N323" s="36">
        <v>1</v>
      </c>
      <c r="P323" s="42">
        <f t="shared" si="28"/>
        <v>189.46100000000001</v>
      </c>
      <c r="Q323" s="78">
        <f t="shared" si="30"/>
        <v>1.4266641566265059</v>
      </c>
    </row>
    <row r="324" spans="1:17" x14ac:dyDescent="0.25">
      <c r="A324">
        <f t="shared" si="29"/>
        <v>492292005</v>
      </c>
      <c r="B324" s="55">
        <v>49229</v>
      </c>
      <c r="C324" s="37" t="s">
        <v>19</v>
      </c>
      <c r="D324" s="38">
        <v>132.80000000000001</v>
      </c>
      <c r="E324" s="38">
        <v>12.6</v>
      </c>
      <c r="F324" s="36">
        <v>2005</v>
      </c>
      <c r="G324" s="37" t="s">
        <v>4</v>
      </c>
      <c r="H324" s="37" t="s">
        <v>2</v>
      </c>
      <c r="I324" s="37" t="s">
        <v>2</v>
      </c>
      <c r="J324" s="37" t="s">
        <v>2</v>
      </c>
      <c r="K324" s="39"/>
      <c r="L324" s="39"/>
      <c r="M324" s="39"/>
      <c r="N324" s="36">
        <v>1</v>
      </c>
      <c r="P324" s="42">
        <f t="shared" si="28"/>
        <v>139.44</v>
      </c>
      <c r="Q324" s="78">
        <f t="shared" si="30"/>
        <v>1.0499999999999998</v>
      </c>
    </row>
    <row r="325" spans="1:17" x14ac:dyDescent="0.25">
      <c r="A325">
        <f t="shared" si="29"/>
        <v>492292006</v>
      </c>
      <c r="B325" s="55">
        <v>49229</v>
      </c>
      <c r="C325" s="37" t="s">
        <v>19</v>
      </c>
      <c r="D325" s="38">
        <v>132.80000000000001</v>
      </c>
      <c r="E325" s="38">
        <v>16.64</v>
      </c>
      <c r="F325" s="36">
        <v>2006</v>
      </c>
      <c r="G325" s="37" t="s">
        <v>3</v>
      </c>
      <c r="H325" s="37" t="s">
        <v>2</v>
      </c>
      <c r="I325" s="37" t="s">
        <v>2</v>
      </c>
      <c r="J325" s="37" t="s">
        <v>38</v>
      </c>
      <c r="K325" s="39"/>
      <c r="L325" s="39"/>
      <c r="M325" s="41">
        <v>0</v>
      </c>
      <c r="N325" s="36">
        <v>1</v>
      </c>
      <c r="P325" s="42">
        <f t="shared" si="28"/>
        <v>184.149</v>
      </c>
      <c r="Q325" s="78">
        <f t="shared" si="30"/>
        <v>1.3866641566265059</v>
      </c>
    </row>
    <row r="326" spans="1:17" x14ac:dyDescent="0.25">
      <c r="A326">
        <f t="shared" si="29"/>
        <v>492292007</v>
      </c>
      <c r="B326" s="55">
        <v>49229</v>
      </c>
      <c r="C326" s="37" t="s">
        <v>19</v>
      </c>
      <c r="D326" s="38">
        <v>132.80000000000001</v>
      </c>
      <c r="E326" s="38">
        <v>16.79</v>
      </c>
      <c r="F326" s="36">
        <v>2007</v>
      </c>
      <c r="G326" s="37" t="s">
        <v>3</v>
      </c>
      <c r="H326" s="37" t="s">
        <v>2</v>
      </c>
      <c r="I326" s="37" t="s">
        <v>2</v>
      </c>
      <c r="J326" s="37" t="s">
        <v>38</v>
      </c>
      <c r="K326" s="41">
        <v>29.8</v>
      </c>
      <c r="L326" s="41">
        <v>-16.23</v>
      </c>
      <c r="M326" s="41">
        <v>0</v>
      </c>
      <c r="N326" s="36">
        <v>1</v>
      </c>
      <c r="P326" s="42">
        <f t="shared" si="28"/>
        <v>185.809</v>
      </c>
      <c r="Q326" s="78">
        <f t="shared" si="30"/>
        <v>1.3991641566265058</v>
      </c>
    </row>
    <row r="327" spans="1:17" x14ac:dyDescent="0.25">
      <c r="A327">
        <f t="shared" si="29"/>
        <v>492292008</v>
      </c>
      <c r="B327" s="55">
        <v>49229</v>
      </c>
      <c r="C327" s="37" t="s">
        <v>19</v>
      </c>
      <c r="D327" s="38">
        <v>132.80000000000001</v>
      </c>
      <c r="E327" s="38">
        <v>16.420000000000002</v>
      </c>
      <c r="F327" s="36">
        <v>2008</v>
      </c>
      <c r="G327" s="37" t="s">
        <v>3</v>
      </c>
      <c r="H327" s="37" t="s">
        <v>2</v>
      </c>
      <c r="I327" s="37" t="s">
        <v>2</v>
      </c>
      <c r="J327" s="37" t="s">
        <v>38</v>
      </c>
      <c r="K327" s="41">
        <v>48.77</v>
      </c>
      <c r="L327" s="41">
        <v>32.35</v>
      </c>
      <c r="M327" s="38">
        <v>0</v>
      </c>
      <c r="N327" s="36">
        <v>1</v>
      </c>
      <c r="P327" s="42">
        <f t="shared" si="28"/>
        <v>181.715</v>
      </c>
      <c r="Q327" s="78">
        <f t="shared" si="30"/>
        <v>1.3683358433734938</v>
      </c>
    </row>
    <row r="328" spans="1:17" x14ac:dyDescent="0.25">
      <c r="A328">
        <f t="shared" si="29"/>
        <v>492292009</v>
      </c>
      <c r="B328" s="55">
        <v>49229</v>
      </c>
      <c r="C328" s="37" t="s">
        <v>19</v>
      </c>
      <c r="D328" s="38">
        <v>132.80000000000001</v>
      </c>
      <c r="E328" s="38">
        <v>12.96</v>
      </c>
      <c r="F328" s="36">
        <v>2009</v>
      </c>
      <c r="G328" s="37" t="s">
        <v>3</v>
      </c>
      <c r="H328" s="37" t="s">
        <v>2</v>
      </c>
      <c r="I328" s="37" t="s">
        <v>2</v>
      </c>
      <c r="J328" s="37" t="s">
        <v>38</v>
      </c>
      <c r="K328" s="38">
        <v>32.35</v>
      </c>
      <c r="L328" s="38">
        <v>19.39</v>
      </c>
      <c r="M328" s="38">
        <v>0</v>
      </c>
      <c r="N328" s="36">
        <v>1</v>
      </c>
      <c r="P328" s="42">
        <f t="shared" si="28"/>
        <v>143.42400000000001</v>
      </c>
      <c r="Q328" s="78">
        <f t="shared" si="30"/>
        <v>1.0799999999999998</v>
      </c>
    </row>
    <row r="329" spans="1:17" x14ac:dyDescent="0.25">
      <c r="A329">
        <f t="shared" si="29"/>
        <v>492292010</v>
      </c>
      <c r="B329" s="55">
        <v>49229</v>
      </c>
      <c r="C329" s="37" t="s">
        <v>19</v>
      </c>
      <c r="D329" s="38">
        <v>132.80000000000001</v>
      </c>
      <c r="E329" s="38">
        <v>16.96</v>
      </c>
      <c r="F329" s="36">
        <v>2010</v>
      </c>
      <c r="G329" s="37" t="s">
        <v>2</v>
      </c>
      <c r="H329" s="37" t="s">
        <v>2</v>
      </c>
      <c r="I329" s="37" t="s">
        <v>2</v>
      </c>
      <c r="J329" s="37" t="s">
        <v>38</v>
      </c>
      <c r="K329" s="38">
        <v>19.39</v>
      </c>
      <c r="L329" s="38">
        <v>2.4300000000000002</v>
      </c>
      <c r="M329" s="38">
        <v>0</v>
      </c>
      <c r="N329" s="36">
        <v>1</v>
      </c>
      <c r="P329" s="42">
        <f t="shared" si="28"/>
        <v>187.691</v>
      </c>
      <c r="Q329" s="78">
        <f t="shared" si="30"/>
        <v>1.4133358433734939</v>
      </c>
    </row>
    <row r="330" spans="1:17" x14ac:dyDescent="0.25">
      <c r="A330">
        <f t="shared" si="29"/>
        <v>492292011</v>
      </c>
      <c r="B330" s="55">
        <v>49229</v>
      </c>
      <c r="C330" s="37" t="s">
        <v>19</v>
      </c>
      <c r="D330" s="38">
        <v>132.80000000000001</v>
      </c>
      <c r="E330" s="38">
        <v>0</v>
      </c>
      <c r="F330" s="36">
        <v>2011</v>
      </c>
      <c r="G330" s="37" t="s">
        <v>2</v>
      </c>
      <c r="H330" s="37" t="s">
        <v>2</v>
      </c>
      <c r="I330" s="37" t="s">
        <v>2</v>
      </c>
      <c r="J330" s="37" t="s">
        <v>38</v>
      </c>
      <c r="K330" s="38">
        <v>2.4300000000000002</v>
      </c>
      <c r="L330" s="38">
        <v>0</v>
      </c>
      <c r="M330" s="38">
        <v>0</v>
      </c>
      <c r="N330" s="36">
        <v>1</v>
      </c>
      <c r="P330" s="42">
        <f t="shared" si="28"/>
        <v>0</v>
      </c>
      <c r="Q330" s="78">
        <f t="shared" si="30"/>
        <v>0</v>
      </c>
    </row>
    <row r="331" spans="1:17" x14ac:dyDescent="0.25">
      <c r="B331" s="53"/>
      <c r="C331" s="37"/>
      <c r="D331" s="38"/>
      <c r="E331" s="38"/>
      <c r="F331" s="36"/>
      <c r="G331" s="37"/>
      <c r="H331" s="37"/>
      <c r="I331" s="37"/>
      <c r="J331" s="37"/>
      <c r="K331" s="38"/>
      <c r="L331" s="38"/>
      <c r="M331" s="38"/>
      <c r="N331" s="36"/>
    </row>
    <row r="332" spans="1:17" x14ac:dyDescent="0.25">
      <c r="A332">
        <f>B332*10000+F332</f>
        <v>492441980</v>
      </c>
      <c r="B332" s="52">
        <v>49244</v>
      </c>
      <c r="C332" s="37" t="s">
        <v>20</v>
      </c>
      <c r="D332" s="38">
        <v>129.9</v>
      </c>
      <c r="E332" s="38">
        <v>12.69</v>
      </c>
      <c r="F332" s="36">
        <v>1980</v>
      </c>
      <c r="G332" s="37" t="s">
        <v>3</v>
      </c>
      <c r="H332" s="37" t="s">
        <v>2</v>
      </c>
      <c r="I332" s="37" t="s">
        <v>2</v>
      </c>
      <c r="J332" s="37" t="s">
        <v>2</v>
      </c>
      <c r="K332" s="40"/>
      <c r="L332" s="40"/>
      <c r="M332" s="40"/>
      <c r="N332" s="36">
        <v>1</v>
      </c>
      <c r="P332" s="42">
        <f t="shared" ref="P332:P363" si="31">ROUND(E332/12*D332,3)</f>
        <v>137.369</v>
      </c>
      <c r="Q332" s="78">
        <f>P332/D332</f>
        <v>1.0574980754426482</v>
      </c>
    </row>
    <row r="333" spans="1:17" x14ac:dyDescent="0.25">
      <c r="A333">
        <f t="shared" ref="A333:A363" si="32">B333*10000+F333</f>
        <v>492441981</v>
      </c>
      <c r="B333" s="52">
        <v>49244</v>
      </c>
      <c r="C333" s="37" t="s">
        <v>20</v>
      </c>
      <c r="D333" s="38">
        <v>129.9</v>
      </c>
      <c r="E333" s="38">
        <v>11.09</v>
      </c>
      <c r="F333" s="36">
        <v>1981</v>
      </c>
      <c r="G333" s="37" t="s">
        <v>3</v>
      </c>
      <c r="H333" s="37" t="s">
        <v>2</v>
      </c>
      <c r="I333" s="37" t="s">
        <v>2</v>
      </c>
      <c r="J333" s="37" t="s">
        <v>2</v>
      </c>
      <c r="K333" s="40"/>
      <c r="L333" s="40"/>
      <c r="M333" s="40"/>
      <c r="N333" s="36">
        <v>1</v>
      </c>
      <c r="P333" s="42">
        <f t="shared" si="31"/>
        <v>120.04900000000001</v>
      </c>
      <c r="Q333" s="78">
        <f t="shared" ref="Q333:Q363" si="33">P333/D333</f>
        <v>0.92416474210931487</v>
      </c>
    </row>
    <row r="334" spans="1:17" x14ac:dyDescent="0.25">
      <c r="A334">
        <f t="shared" si="32"/>
        <v>492441982</v>
      </c>
      <c r="B334" s="52">
        <v>49244</v>
      </c>
      <c r="C334" s="37" t="s">
        <v>20</v>
      </c>
      <c r="D334" s="38">
        <v>129.9</v>
      </c>
      <c r="E334" s="38">
        <v>19.39</v>
      </c>
      <c r="F334" s="36">
        <v>1982</v>
      </c>
      <c r="G334" s="37" t="s">
        <v>3</v>
      </c>
      <c r="H334" s="37" t="s">
        <v>2</v>
      </c>
      <c r="I334" s="37" t="s">
        <v>2</v>
      </c>
      <c r="J334" s="37" t="s">
        <v>2</v>
      </c>
      <c r="K334" s="39"/>
      <c r="L334" s="39"/>
      <c r="M334" s="39"/>
      <c r="N334" s="36">
        <v>1</v>
      </c>
      <c r="P334" s="42">
        <f t="shared" si="31"/>
        <v>209.89699999999999</v>
      </c>
      <c r="Q334" s="78">
        <f t="shared" si="33"/>
        <v>1.6158352578906849</v>
      </c>
    </row>
    <row r="335" spans="1:17" x14ac:dyDescent="0.25">
      <c r="A335">
        <f t="shared" si="32"/>
        <v>492441983</v>
      </c>
      <c r="B335" s="52">
        <v>49244</v>
      </c>
      <c r="C335" s="37" t="s">
        <v>20</v>
      </c>
      <c r="D335" s="38">
        <v>129.9</v>
      </c>
      <c r="E335" s="38">
        <v>25.55</v>
      </c>
      <c r="F335" s="36">
        <v>1983</v>
      </c>
      <c r="G335" s="37" t="s">
        <v>3</v>
      </c>
      <c r="H335" s="37" t="s">
        <v>2</v>
      </c>
      <c r="I335" s="37" t="s">
        <v>2</v>
      </c>
      <c r="J335" s="37" t="s">
        <v>58</v>
      </c>
      <c r="K335" s="39"/>
      <c r="L335" s="39"/>
      <c r="M335" s="40"/>
      <c r="N335" s="36">
        <v>1</v>
      </c>
      <c r="P335" s="42">
        <f t="shared" si="31"/>
        <v>276.57900000000001</v>
      </c>
      <c r="Q335" s="78">
        <f t="shared" si="33"/>
        <v>2.1291685912240186</v>
      </c>
    </row>
    <row r="336" spans="1:17" x14ac:dyDescent="0.25">
      <c r="A336">
        <f t="shared" si="32"/>
        <v>492441984</v>
      </c>
      <c r="B336" s="52">
        <v>49244</v>
      </c>
      <c r="C336" s="37" t="s">
        <v>20</v>
      </c>
      <c r="D336" s="38">
        <v>129.9</v>
      </c>
      <c r="E336" s="38">
        <v>24.16</v>
      </c>
      <c r="F336" s="36">
        <v>1984</v>
      </c>
      <c r="G336" s="37" t="s">
        <v>3</v>
      </c>
      <c r="H336" s="37" t="s">
        <v>2</v>
      </c>
      <c r="I336" s="37" t="s">
        <v>2</v>
      </c>
      <c r="J336" s="37" t="s">
        <v>58</v>
      </c>
      <c r="K336" s="39"/>
      <c r="L336" s="39"/>
      <c r="M336" s="39"/>
      <c r="N336" s="36">
        <v>1</v>
      </c>
      <c r="P336" s="42">
        <f t="shared" si="31"/>
        <v>261.53199999999998</v>
      </c>
      <c r="Q336" s="78">
        <f t="shared" si="33"/>
        <v>2.0133333333333332</v>
      </c>
    </row>
    <row r="337" spans="1:17" x14ac:dyDescent="0.25">
      <c r="A337">
        <f t="shared" si="32"/>
        <v>492441985</v>
      </c>
      <c r="B337" s="52">
        <v>49244</v>
      </c>
      <c r="C337" s="37" t="s">
        <v>20</v>
      </c>
      <c r="D337" s="38">
        <v>129.9</v>
      </c>
      <c r="E337" s="38">
        <v>29.78</v>
      </c>
      <c r="F337" s="36">
        <v>1985</v>
      </c>
      <c r="G337" s="37" t="s">
        <v>3</v>
      </c>
      <c r="H337" s="37" t="s">
        <v>2</v>
      </c>
      <c r="I337" s="37" t="s">
        <v>2</v>
      </c>
      <c r="J337" s="37" t="s">
        <v>58</v>
      </c>
      <c r="K337" s="39"/>
      <c r="L337" s="39"/>
      <c r="M337" s="39"/>
      <c r="N337" s="36">
        <v>1</v>
      </c>
      <c r="P337" s="42">
        <f t="shared" si="31"/>
        <v>322.36900000000003</v>
      </c>
      <c r="Q337" s="78">
        <f t="shared" si="33"/>
        <v>2.4816705157813703</v>
      </c>
    </row>
    <row r="338" spans="1:17" x14ac:dyDescent="0.25">
      <c r="A338">
        <f t="shared" si="32"/>
        <v>492441986</v>
      </c>
      <c r="B338" s="52">
        <v>49244</v>
      </c>
      <c r="C338" s="37" t="s">
        <v>20</v>
      </c>
      <c r="D338" s="38">
        <v>129.9</v>
      </c>
      <c r="E338" s="38">
        <v>23.98</v>
      </c>
      <c r="F338" s="36">
        <v>1986</v>
      </c>
      <c r="G338" s="37" t="s">
        <v>3</v>
      </c>
      <c r="H338" s="37" t="s">
        <v>2</v>
      </c>
      <c r="I338" s="37" t="s">
        <v>2</v>
      </c>
      <c r="J338" s="37" t="s">
        <v>58</v>
      </c>
      <c r="K338" s="39"/>
      <c r="L338" s="39"/>
      <c r="M338" s="39"/>
      <c r="N338" s="36">
        <v>1</v>
      </c>
      <c r="P338" s="42">
        <f t="shared" si="31"/>
        <v>259.584</v>
      </c>
      <c r="Q338" s="78">
        <f t="shared" si="33"/>
        <v>1.9983371824480369</v>
      </c>
    </row>
    <row r="339" spans="1:17" x14ac:dyDescent="0.25">
      <c r="A339">
        <f t="shared" si="32"/>
        <v>492441987</v>
      </c>
      <c r="B339" s="52">
        <v>49244</v>
      </c>
      <c r="C339" s="37" t="s">
        <v>20</v>
      </c>
      <c r="D339" s="38">
        <v>129.9</v>
      </c>
      <c r="E339" s="38">
        <v>26.72</v>
      </c>
      <c r="F339" s="36">
        <v>1987</v>
      </c>
      <c r="G339" s="37" t="s">
        <v>3</v>
      </c>
      <c r="H339" s="37" t="s">
        <v>2</v>
      </c>
      <c r="I339" s="37" t="s">
        <v>2</v>
      </c>
      <c r="J339" s="37" t="s">
        <v>58</v>
      </c>
      <c r="K339" s="39"/>
      <c r="L339" s="39"/>
      <c r="M339" s="39"/>
      <c r="N339" s="36">
        <v>1</v>
      </c>
      <c r="P339" s="42">
        <f t="shared" si="31"/>
        <v>289.24400000000003</v>
      </c>
      <c r="Q339" s="78">
        <f t="shared" si="33"/>
        <v>2.2266666666666666</v>
      </c>
    </row>
    <row r="340" spans="1:17" x14ac:dyDescent="0.25">
      <c r="A340">
        <f t="shared" si="32"/>
        <v>492441988</v>
      </c>
      <c r="B340" s="52">
        <v>49244</v>
      </c>
      <c r="C340" s="37" t="s">
        <v>20</v>
      </c>
      <c r="D340" s="38">
        <v>155</v>
      </c>
      <c r="E340" s="38">
        <v>31.92</v>
      </c>
      <c r="F340" s="36">
        <v>1988</v>
      </c>
      <c r="G340" s="37" t="s">
        <v>3</v>
      </c>
      <c r="H340" s="37" t="s">
        <v>2</v>
      </c>
      <c r="I340" s="37" t="s">
        <v>2</v>
      </c>
      <c r="J340" s="37" t="s">
        <v>58</v>
      </c>
      <c r="K340" s="39"/>
      <c r="L340" s="39"/>
      <c r="M340" s="39"/>
      <c r="N340" s="36">
        <v>1</v>
      </c>
      <c r="P340" s="42">
        <f t="shared" si="31"/>
        <v>412.3</v>
      </c>
      <c r="Q340" s="78">
        <f t="shared" si="33"/>
        <v>2.66</v>
      </c>
    </row>
    <row r="341" spans="1:17" x14ac:dyDescent="0.25">
      <c r="A341">
        <f t="shared" si="32"/>
        <v>492441989</v>
      </c>
      <c r="B341" s="52">
        <v>49244</v>
      </c>
      <c r="C341" s="37" t="s">
        <v>20</v>
      </c>
      <c r="D341" s="38">
        <v>155</v>
      </c>
      <c r="E341" s="38">
        <v>23.91</v>
      </c>
      <c r="F341" s="36">
        <v>1989</v>
      </c>
      <c r="G341" s="37" t="s">
        <v>3</v>
      </c>
      <c r="H341" s="37" t="s">
        <v>2</v>
      </c>
      <c r="I341" s="37" t="s">
        <v>2</v>
      </c>
      <c r="J341" s="37" t="s">
        <v>58</v>
      </c>
      <c r="K341" s="39"/>
      <c r="L341" s="39"/>
      <c r="M341" s="39"/>
      <c r="N341" s="36">
        <v>1</v>
      </c>
      <c r="P341" s="42">
        <f t="shared" si="31"/>
        <v>308.83800000000002</v>
      </c>
      <c r="Q341" s="78">
        <f t="shared" si="33"/>
        <v>1.9925032258064517</v>
      </c>
    </row>
    <row r="342" spans="1:17" x14ac:dyDescent="0.25">
      <c r="A342">
        <f t="shared" si="32"/>
        <v>492441990</v>
      </c>
      <c r="B342" s="52">
        <v>49244</v>
      </c>
      <c r="C342" s="37" t="s">
        <v>20</v>
      </c>
      <c r="D342" s="38">
        <v>155</v>
      </c>
      <c r="E342" s="38">
        <v>26.16</v>
      </c>
      <c r="F342" s="36">
        <v>1990</v>
      </c>
      <c r="G342" s="37" t="s">
        <v>3</v>
      </c>
      <c r="H342" s="37" t="s">
        <v>2</v>
      </c>
      <c r="I342" s="37" t="s">
        <v>2</v>
      </c>
      <c r="J342" s="37" t="s">
        <v>58</v>
      </c>
      <c r="K342" s="39"/>
      <c r="L342" s="39"/>
      <c r="M342" s="39"/>
      <c r="N342" s="36">
        <v>1</v>
      </c>
      <c r="P342" s="42">
        <f t="shared" si="31"/>
        <v>337.9</v>
      </c>
      <c r="Q342" s="78">
        <f t="shared" si="33"/>
        <v>2.1799999999999997</v>
      </c>
    </row>
    <row r="343" spans="1:17" x14ac:dyDescent="0.25">
      <c r="A343">
        <f t="shared" si="32"/>
        <v>492441991</v>
      </c>
      <c r="B343" s="52">
        <v>49244</v>
      </c>
      <c r="C343" s="37" t="s">
        <v>20</v>
      </c>
      <c r="D343" s="38">
        <v>155</v>
      </c>
      <c r="E343" s="38">
        <v>12.48</v>
      </c>
      <c r="F343" s="36">
        <v>1991</v>
      </c>
      <c r="G343" s="37" t="s">
        <v>59</v>
      </c>
      <c r="H343" s="37" t="s">
        <v>2</v>
      </c>
      <c r="I343" s="37" t="s">
        <v>2</v>
      </c>
      <c r="J343" s="37" t="s">
        <v>58</v>
      </c>
      <c r="K343" s="39"/>
      <c r="L343" s="39"/>
      <c r="M343" s="39"/>
      <c r="N343" s="36">
        <v>1</v>
      </c>
      <c r="P343" s="42">
        <f t="shared" si="31"/>
        <v>161.19999999999999</v>
      </c>
      <c r="Q343" s="78">
        <f t="shared" si="33"/>
        <v>1.04</v>
      </c>
    </row>
    <row r="344" spans="1:17" x14ac:dyDescent="0.25">
      <c r="A344">
        <f t="shared" si="32"/>
        <v>492441992</v>
      </c>
      <c r="B344" s="52">
        <v>49244</v>
      </c>
      <c r="C344" s="37" t="s">
        <v>20</v>
      </c>
      <c r="D344" s="38">
        <v>155</v>
      </c>
      <c r="E344" s="38">
        <v>9.08</v>
      </c>
      <c r="F344" s="36">
        <v>1992</v>
      </c>
      <c r="G344" s="37" t="s">
        <v>3</v>
      </c>
      <c r="H344" s="37" t="s">
        <v>2</v>
      </c>
      <c r="I344" s="37" t="s">
        <v>2</v>
      </c>
      <c r="J344" s="37" t="s">
        <v>58</v>
      </c>
      <c r="K344" s="39"/>
      <c r="L344" s="39"/>
      <c r="M344" s="39"/>
      <c r="N344" s="36">
        <v>1</v>
      </c>
      <c r="P344" s="42">
        <f t="shared" si="31"/>
        <v>117.283</v>
      </c>
      <c r="Q344" s="78">
        <f t="shared" si="33"/>
        <v>0.75666451612903229</v>
      </c>
    </row>
    <row r="345" spans="1:17" x14ac:dyDescent="0.25">
      <c r="A345">
        <f t="shared" si="32"/>
        <v>492441993</v>
      </c>
      <c r="B345" s="52">
        <v>49244</v>
      </c>
      <c r="C345" s="37" t="s">
        <v>20</v>
      </c>
      <c r="D345" s="38">
        <v>155</v>
      </c>
      <c r="E345" s="38">
        <v>11.05</v>
      </c>
      <c r="F345" s="36">
        <v>1993</v>
      </c>
      <c r="G345" s="37" t="s">
        <v>3</v>
      </c>
      <c r="H345" s="37" t="s">
        <v>2</v>
      </c>
      <c r="I345" s="37" t="s">
        <v>2</v>
      </c>
      <c r="J345" s="37" t="s">
        <v>58</v>
      </c>
      <c r="K345" s="39"/>
      <c r="L345" s="39"/>
      <c r="M345" s="39"/>
      <c r="N345" s="36">
        <v>1</v>
      </c>
      <c r="P345" s="42">
        <f t="shared" si="31"/>
        <v>142.72900000000001</v>
      </c>
      <c r="Q345" s="78">
        <f t="shared" si="33"/>
        <v>0.92083225806451618</v>
      </c>
    </row>
    <row r="346" spans="1:17" x14ac:dyDescent="0.25">
      <c r="A346">
        <f t="shared" si="32"/>
        <v>492441994</v>
      </c>
      <c r="B346" s="52">
        <v>49244</v>
      </c>
      <c r="C346" s="37" t="s">
        <v>20</v>
      </c>
      <c r="D346" s="38">
        <v>155</v>
      </c>
      <c r="E346" s="38">
        <v>10.45</v>
      </c>
      <c r="F346" s="36">
        <v>1994</v>
      </c>
      <c r="G346" s="37" t="s">
        <v>59</v>
      </c>
      <c r="H346" s="37" t="s">
        <v>2</v>
      </c>
      <c r="I346" s="37" t="s">
        <v>2</v>
      </c>
      <c r="J346" s="37" t="s">
        <v>58</v>
      </c>
      <c r="K346" s="39"/>
      <c r="L346" s="39"/>
      <c r="M346" s="39"/>
      <c r="N346" s="36">
        <v>1</v>
      </c>
      <c r="P346" s="42">
        <f t="shared" si="31"/>
        <v>134.97900000000001</v>
      </c>
      <c r="Q346" s="78">
        <f t="shared" si="33"/>
        <v>0.87083225806451625</v>
      </c>
    </row>
    <row r="347" spans="1:17" x14ac:dyDescent="0.25">
      <c r="A347">
        <f t="shared" si="32"/>
        <v>492441995</v>
      </c>
      <c r="B347" s="52">
        <v>49244</v>
      </c>
      <c r="C347" s="37" t="s">
        <v>20</v>
      </c>
      <c r="D347" s="38">
        <v>155</v>
      </c>
      <c r="E347" s="38">
        <v>14.16</v>
      </c>
      <c r="F347" s="36">
        <v>1995</v>
      </c>
      <c r="G347" s="37" t="s">
        <v>3</v>
      </c>
      <c r="H347" s="37" t="s">
        <v>2</v>
      </c>
      <c r="I347" s="37" t="s">
        <v>2</v>
      </c>
      <c r="J347" s="37" t="s">
        <v>58</v>
      </c>
      <c r="K347" s="39"/>
      <c r="L347" s="39"/>
      <c r="M347" s="39"/>
      <c r="N347" s="36">
        <v>1</v>
      </c>
      <c r="P347" s="42">
        <f t="shared" si="31"/>
        <v>182.9</v>
      </c>
      <c r="Q347" s="78">
        <f t="shared" si="33"/>
        <v>1.18</v>
      </c>
    </row>
    <row r="348" spans="1:17" x14ac:dyDescent="0.25">
      <c r="A348">
        <f t="shared" si="32"/>
        <v>492441996</v>
      </c>
      <c r="B348" s="52">
        <v>49244</v>
      </c>
      <c r="C348" s="37" t="s">
        <v>20</v>
      </c>
      <c r="D348" s="38">
        <v>155</v>
      </c>
      <c r="E348" s="38">
        <v>12.76</v>
      </c>
      <c r="F348" s="36">
        <v>1996</v>
      </c>
      <c r="G348" s="37" t="s">
        <v>3</v>
      </c>
      <c r="H348" s="37" t="s">
        <v>2</v>
      </c>
      <c r="I348" s="37" t="s">
        <v>2</v>
      </c>
      <c r="J348" s="37" t="s">
        <v>58</v>
      </c>
      <c r="K348" s="39"/>
      <c r="L348" s="39"/>
      <c r="M348" s="39"/>
      <c r="N348" s="36">
        <v>1</v>
      </c>
      <c r="P348" s="42">
        <f t="shared" si="31"/>
        <v>164.81700000000001</v>
      </c>
      <c r="Q348" s="78">
        <f t="shared" si="33"/>
        <v>1.0633354838709679</v>
      </c>
    </row>
    <row r="349" spans="1:17" x14ac:dyDescent="0.25">
      <c r="A349">
        <f t="shared" si="32"/>
        <v>492441997</v>
      </c>
      <c r="B349" s="52">
        <v>49244</v>
      </c>
      <c r="C349" s="37" t="s">
        <v>20</v>
      </c>
      <c r="D349" s="38">
        <v>155</v>
      </c>
      <c r="E349" s="38">
        <v>19.75</v>
      </c>
      <c r="F349" s="36">
        <v>1997</v>
      </c>
      <c r="G349" s="37" t="s">
        <v>3</v>
      </c>
      <c r="H349" s="37" t="s">
        <v>2</v>
      </c>
      <c r="I349" s="37" t="s">
        <v>2</v>
      </c>
      <c r="J349" s="37" t="s">
        <v>58</v>
      </c>
      <c r="K349" s="39"/>
      <c r="L349" s="39"/>
      <c r="M349" s="39"/>
      <c r="N349" s="36">
        <v>1</v>
      </c>
      <c r="P349" s="42">
        <f t="shared" si="31"/>
        <v>255.10400000000001</v>
      </c>
      <c r="Q349" s="78">
        <f t="shared" si="33"/>
        <v>1.6458322580645162</v>
      </c>
    </row>
    <row r="350" spans="1:17" x14ac:dyDescent="0.25">
      <c r="A350">
        <f t="shared" si="32"/>
        <v>492441998</v>
      </c>
      <c r="B350" s="52">
        <v>49244</v>
      </c>
      <c r="C350" s="37" t="s">
        <v>20</v>
      </c>
      <c r="D350" s="38">
        <v>155</v>
      </c>
      <c r="E350" s="38">
        <v>15.45</v>
      </c>
      <c r="F350" s="36">
        <v>1998</v>
      </c>
      <c r="G350" s="37" t="s">
        <v>59</v>
      </c>
      <c r="H350" s="37" t="s">
        <v>2</v>
      </c>
      <c r="I350" s="37" t="s">
        <v>2</v>
      </c>
      <c r="J350" s="37" t="s">
        <v>58</v>
      </c>
      <c r="K350" s="39"/>
      <c r="L350" s="39"/>
      <c r="M350" s="39"/>
      <c r="N350" s="36">
        <v>1</v>
      </c>
      <c r="P350" s="42">
        <f t="shared" si="31"/>
        <v>199.56299999999999</v>
      </c>
      <c r="Q350" s="78">
        <f t="shared" si="33"/>
        <v>1.2875032258064516</v>
      </c>
    </row>
    <row r="351" spans="1:17" x14ac:dyDescent="0.25">
      <c r="A351">
        <f t="shared" si="32"/>
        <v>492441999</v>
      </c>
      <c r="B351" s="52">
        <v>49244</v>
      </c>
      <c r="C351" s="37" t="s">
        <v>20</v>
      </c>
      <c r="D351" s="38">
        <v>155</v>
      </c>
      <c r="E351" s="38">
        <v>15.42</v>
      </c>
      <c r="F351" s="36">
        <v>1999</v>
      </c>
      <c r="G351" s="37" t="s">
        <v>3</v>
      </c>
      <c r="H351" s="37" t="s">
        <v>2</v>
      </c>
      <c r="I351" s="37" t="s">
        <v>2</v>
      </c>
      <c r="J351" s="37" t="s">
        <v>58</v>
      </c>
      <c r="K351" s="39"/>
      <c r="L351" s="39"/>
      <c r="M351" s="39"/>
      <c r="N351" s="36">
        <v>1</v>
      </c>
      <c r="P351" s="42">
        <f t="shared" si="31"/>
        <v>199.17500000000001</v>
      </c>
      <c r="Q351" s="78">
        <f t="shared" si="33"/>
        <v>1.2850000000000001</v>
      </c>
    </row>
    <row r="352" spans="1:17" x14ac:dyDescent="0.25">
      <c r="A352">
        <f t="shared" si="32"/>
        <v>492442000</v>
      </c>
      <c r="B352" s="52">
        <v>49244</v>
      </c>
      <c r="C352" s="37" t="s">
        <v>20</v>
      </c>
      <c r="D352" s="38">
        <v>155</v>
      </c>
      <c r="E352" s="38">
        <v>22.86</v>
      </c>
      <c r="F352" s="36">
        <v>2000</v>
      </c>
      <c r="G352" s="37" t="s">
        <v>3</v>
      </c>
      <c r="H352" s="37" t="s">
        <v>2</v>
      </c>
      <c r="I352" s="37" t="s">
        <v>2</v>
      </c>
      <c r="J352" s="37" t="s">
        <v>58</v>
      </c>
      <c r="K352" s="39"/>
      <c r="L352" s="39"/>
      <c r="M352" s="39"/>
      <c r="N352" s="36">
        <v>1</v>
      </c>
      <c r="P352" s="42">
        <f t="shared" si="31"/>
        <v>295.27499999999998</v>
      </c>
      <c r="Q352" s="78">
        <f t="shared" si="33"/>
        <v>1.9049999999999998</v>
      </c>
    </row>
    <row r="353" spans="1:17" x14ac:dyDescent="0.25">
      <c r="A353">
        <f t="shared" si="32"/>
        <v>492442001</v>
      </c>
      <c r="B353" s="52">
        <v>49244</v>
      </c>
      <c r="C353" s="37" t="s">
        <v>20</v>
      </c>
      <c r="D353" s="38">
        <v>155</v>
      </c>
      <c r="E353" s="38">
        <v>21.9</v>
      </c>
      <c r="F353" s="36">
        <v>2001</v>
      </c>
      <c r="G353" s="37" t="s">
        <v>3</v>
      </c>
      <c r="H353" s="37" t="s">
        <v>2</v>
      </c>
      <c r="I353" s="37" t="s">
        <v>2</v>
      </c>
      <c r="J353" s="37" t="s">
        <v>58</v>
      </c>
      <c r="K353" s="39"/>
      <c r="L353" s="39"/>
      <c r="M353" s="39"/>
      <c r="N353" s="36">
        <v>1</v>
      </c>
      <c r="P353" s="42">
        <f t="shared" si="31"/>
        <v>282.875</v>
      </c>
      <c r="Q353" s="78">
        <f t="shared" si="33"/>
        <v>1.825</v>
      </c>
    </row>
    <row r="354" spans="1:17" x14ac:dyDescent="0.25">
      <c r="A354">
        <f t="shared" si="32"/>
        <v>492442002</v>
      </c>
      <c r="B354" s="52">
        <v>49244</v>
      </c>
      <c r="C354" s="37" t="s">
        <v>20</v>
      </c>
      <c r="D354" s="38">
        <v>155</v>
      </c>
      <c r="E354" s="38">
        <v>24.19</v>
      </c>
      <c r="F354" s="36">
        <v>2002</v>
      </c>
      <c r="G354" s="37" t="s">
        <v>3</v>
      </c>
      <c r="H354" s="37" t="s">
        <v>2</v>
      </c>
      <c r="I354" s="37" t="s">
        <v>2</v>
      </c>
      <c r="J354" s="37" t="s">
        <v>58</v>
      </c>
      <c r="K354" s="39"/>
      <c r="L354" s="39"/>
      <c r="M354" s="39"/>
      <c r="N354" s="36">
        <v>1</v>
      </c>
      <c r="P354" s="42">
        <f t="shared" si="31"/>
        <v>312.45400000000001</v>
      </c>
      <c r="Q354" s="78">
        <f t="shared" si="33"/>
        <v>2.015832258064516</v>
      </c>
    </row>
    <row r="355" spans="1:17" x14ac:dyDescent="0.25">
      <c r="A355">
        <f t="shared" si="32"/>
        <v>492442003</v>
      </c>
      <c r="B355" s="52">
        <v>49244</v>
      </c>
      <c r="C355" s="37" t="s">
        <v>20</v>
      </c>
      <c r="D355" s="38">
        <v>155</v>
      </c>
      <c r="E355" s="38">
        <v>14.14</v>
      </c>
      <c r="F355" s="36">
        <v>2003</v>
      </c>
      <c r="G355" s="37" t="s">
        <v>59</v>
      </c>
      <c r="H355" s="37" t="s">
        <v>2</v>
      </c>
      <c r="I355" s="37" t="s">
        <v>2</v>
      </c>
      <c r="J355" s="37" t="s">
        <v>58</v>
      </c>
      <c r="K355" s="39"/>
      <c r="L355" s="39"/>
      <c r="M355" s="39"/>
      <c r="N355" s="36">
        <v>1</v>
      </c>
      <c r="P355" s="42">
        <f t="shared" si="31"/>
        <v>182.642</v>
      </c>
      <c r="Q355" s="78">
        <f t="shared" si="33"/>
        <v>1.1783354838709676</v>
      </c>
    </row>
    <row r="356" spans="1:17" x14ac:dyDescent="0.25">
      <c r="A356">
        <f t="shared" si="32"/>
        <v>492442004</v>
      </c>
      <c r="B356" s="52">
        <v>49244</v>
      </c>
      <c r="C356" s="37" t="s">
        <v>20</v>
      </c>
      <c r="D356" s="38">
        <v>155</v>
      </c>
      <c r="E356" s="38">
        <v>23.27</v>
      </c>
      <c r="F356" s="36">
        <v>2004</v>
      </c>
      <c r="G356" s="37" t="s">
        <v>3</v>
      </c>
      <c r="H356" s="37" t="s">
        <v>2</v>
      </c>
      <c r="I356" s="37" t="s">
        <v>2</v>
      </c>
      <c r="J356" s="37" t="s">
        <v>2</v>
      </c>
      <c r="K356" s="39"/>
      <c r="L356" s="39"/>
      <c r="M356" s="39"/>
      <c r="N356" s="36">
        <v>1</v>
      </c>
      <c r="P356" s="42">
        <f t="shared" si="31"/>
        <v>300.57100000000003</v>
      </c>
      <c r="Q356" s="78">
        <f t="shared" si="33"/>
        <v>1.939167741935484</v>
      </c>
    </row>
    <row r="357" spans="1:17" x14ac:dyDescent="0.25">
      <c r="A357">
        <f t="shared" si="32"/>
        <v>492442005</v>
      </c>
      <c r="B357" s="52">
        <v>49244</v>
      </c>
      <c r="C357" s="37" t="s">
        <v>20</v>
      </c>
      <c r="D357" s="38">
        <v>155</v>
      </c>
      <c r="E357" s="38">
        <v>19.87</v>
      </c>
      <c r="F357" s="36">
        <v>2005</v>
      </c>
      <c r="G357" s="37" t="s">
        <v>3</v>
      </c>
      <c r="H357" s="37" t="s">
        <v>2</v>
      </c>
      <c r="I357" s="37" t="s">
        <v>2</v>
      </c>
      <c r="J357" s="37" t="s">
        <v>2</v>
      </c>
      <c r="K357" s="39"/>
      <c r="L357" s="39"/>
      <c r="M357" s="39"/>
      <c r="N357" s="36">
        <v>1</v>
      </c>
      <c r="P357" s="42">
        <f t="shared" si="31"/>
        <v>256.654</v>
      </c>
      <c r="Q357" s="78">
        <f t="shared" si="33"/>
        <v>1.6558322580645162</v>
      </c>
    </row>
    <row r="358" spans="1:17" x14ac:dyDescent="0.25">
      <c r="A358">
        <f t="shared" si="32"/>
        <v>492442006</v>
      </c>
      <c r="B358" s="52">
        <v>49244</v>
      </c>
      <c r="C358" s="37" t="s">
        <v>20</v>
      </c>
      <c r="D358" s="38">
        <v>155</v>
      </c>
      <c r="E358" s="38">
        <v>20.190000000000001</v>
      </c>
      <c r="F358" s="36">
        <v>2006</v>
      </c>
      <c r="G358" s="37" t="s">
        <v>3</v>
      </c>
      <c r="H358" s="37" t="s">
        <v>2</v>
      </c>
      <c r="I358" s="37" t="s">
        <v>2</v>
      </c>
      <c r="J358" s="37" t="s">
        <v>38</v>
      </c>
      <c r="K358" s="39"/>
      <c r="L358" s="39"/>
      <c r="M358" s="41">
        <v>0</v>
      </c>
      <c r="N358" s="36">
        <v>1</v>
      </c>
      <c r="P358" s="42">
        <f t="shared" si="31"/>
        <v>260.78800000000001</v>
      </c>
      <c r="Q358" s="78">
        <f t="shared" si="33"/>
        <v>1.6825032258064516</v>
      </c>
    </row>
    <row r="359" spans="1:17" x14ac:dyDescent="0.25">
      <c r="A359">
        <f t="shared" si="32"/>
        <v>492442007</v>
      </c>
      <c r="B359" s="52">
        <v>49244</v>
      </c>
      <c r="C359" s="37" t="s">
        <v>20</v>
      </c>
      <c r="D359" s="38">
        <v>155</v>
      </c>
      <c r="E359" s="38">
        <v>17.32</v>
      </c>
      <c r="F359" s="36">
        <v>2007</v>
      </c>
      <c r="G359" s="37" t="s">
        <v>3</v>
      </c>
      <c r="H359" s="37" t="s">
        <v>2</v>
      </c>
      <c r="I359" s="37" t="s">
        <v>2</v>
      </c>
      <c r="J359" s="37" t="s">
        <v>38</v>
      </c>
      <c r="K359" s="41">
        <v>29.8</v>
      </c>
      <c r="L359" s="41">
        <v>-27.59</v>
      </c>
      <c r="M359" s="41">
        <v>0</v>
      </c>
      <c r="N359" s="36">
        <v>1</v>
      </c>
      <c r="P359" s="42">
        <f t="shared" si="31"/>
        <v>223.71700000000001</v>
      </c>
      <c r="Q359" s="78">
        <f t="shared" si="33"/>
        <v>1.4433354838709678</v>
      </c>
    </row>
    <row r="360" spans="1:17" x14ac:dyDescent="0.25">
      <c r="A360">
        <f t="shared" si="32"/>
        <v>492442008</v>
      </c>
      <c r="B360" s="52">
        <v>49244</v>
      </c>
      <c r="C360" s="37" t="s">
        <v>20</v>
      </c>
      <c r="D360" s="38">
        <v>155</v>
      </c>
      <c r="E360" s="38">
        <v>18.43</v>
      </c>
      <c r="F360" s="36">
        <v>2008</v>
      </c>
      <c r="G360" s="37" t="s">
        <v>3</v>
      </c>
      <c r="H360" s="37" t="s">
        <v>2</v>
      </c>
      <c r="I360" s="37" t="s">
        <v>2</v>
      </c>
      <c r="J360" s="37" t="s">
        <v>38</v>
      </c>
      <c r="K360" s="41">
        <v>37.409999999999997</v>
      </c>
      <c r="L360" s="41">
        <v>18.98</v>
      </c>
      <c r="M360" s="41">
        <v>0</v>
      </c>
      <c r="N360" s="36">
        <v>1</v>
      </c>
      <c r="P360" s="42">
        <f t="shared" si="31"/>
        <v>238.054</v>
      </c>
      <c r="Q360" s="78">
        <f t="shared" si="33"/>
        <v>1.5358322580645161</v>
      </c>
    </row>
    <row r="361" spans="1:17" x14ac:dyDescent="0.25">
      <c r="A361">
        <f t="shared" si="32"/>
        <v>492442009</v>
      </c>
      <c r="B361" s="52">
        <v>49244</v>
      </c>
      <c r="C361" s="37" t="s">
        <v>20</v>
      </c>
      <c r="D361" s="38">
        <v>155</v>
      </c>
      <c r="E361" s="38">
        <v>15.42</v>
      </c>
      <c r="F361" s="36">
        <v>2009</v>
      </c>
      <c r="G361" s="37" t="s">
        <v>3</v>
      </c>
      <c r="H361" s="37" t="s">
        <v>2</v>
      </c>
      <c r="I361" s="37" t="s">
        <v>2</v>
      </c>
      <c r="J361" s="37" t="s">
        <v>38</v>
      </c>
      <c r="K361" s="38">
        <v>18.98</v>
      </c>
      <c r="L361" s="38">
        <v>3.56</v>
      </c>
      <c r="M361" s="38">
        <v>0</v>
      </c>
      <c r="N361" s="36">
        <v>1</v>
      </c>
      <c r="P361" s="42">
        <f t="shared" si="31"/>
        <v>199.17500000000001</v>
      </c>
      <c r="Q361" s="78">
        <f t="shared" si="33"/>
        <v>1.2850000000000001</v>
      </c>
    </row>
    <row r="362" spans="1:17" x14ac:dyDescent="0.25">
      <c r="A362">
        <f t="shared" si="32"/>
        <v>492442010</v>
      </c>
      <c r="B362" s="52">
        <v>49244</v>
      </c>
      <c r="C362" s="37" t="s">
        <v>20</v>
      </c>
      <c r="D362" s="38">
        <v>155</v>
      </c>
      <c r="E362" s="38">
        <v>17.260000000000002</v>
      </c>
      <c r="F362" s="36">
        <v>2010</v>
      </c>
      <c r="G362" s="37" t="s">
        <v>2</v>
      </c>
      <c r="H362" s="37" t="s">
        <v>2</v>
      </c>
      <c r="I362" s="37" t="s">
        <v>2</v>
      </c>
      <c r="J362" s="37" t="s">
        <v>38</v>
      </c>
      <c r="K362" s="38">
        <v>3.56</v>
      </c>
      <c r="L362" s="38">
        <v>-13.7</v>
      </c>
      <c r="M362" s="38">
        <v>0</v>
      </c>
      <c r="N362" s="36">
        <v>1</v>
      </c>
      <c r="P362" s="42">
        <f t="shared" si="31"/>
        <v>222.94200000000001</v>
      </c>
      <c r="Q362" s="78">
        <f t="shared" si="33"/>
        <v>1.4383354838709679</v>
      </c>
    </row>
    <row r="363" spans="1:17" x14ac:dyDescent="0.25">
      <c r="A363">
        <f t="shared" si="32"/>
        <v>492442011</v>
      </c>
      <c r="B363" s="52">
        <v>49244</v>
      </c>
      <c r="C363" s="37" t="s">
        <v>20</v>
      </c>
      <c r="D363" s="38">
        <v>155</v>
      </c>
      <c r="E363" s="38">
        <v>0</v>
      </c>
      <c r="F363" s="36">
        <v>2011</v>
      </c>
      <c r="G363" s="37" t="s">
        <v>2</v>
      </c>
      <c r="H363" s="37" t="s">
        <v>2</v>
      </c>
      <c r="I363" s="37" t="s">
        <v>2</v>
      </c>
      <c r="J363" s="37" t="s">
        <v>38</v>
      </c>
      <c r="K363" s="38">
        <v>-13.7</v>
      </c>
      <c r="L363" s="38">
        <v>0</v>
      </c>
      <c r="M363" s="38">
        <v>0</v>
      </c>
      <c r="N363" s="36">
        <v>1</v>
      </c>
      <c r="P363" s="42">
        <f t="shared" si="31"/>
        <v>0</v>
      </c>
      <c r="Q363" s="78">
        <f t="shared" si="33"/>
        <v>0</v>
      </c>
    </row>
    <row r="364" spans="1:17" x14ac:dyDescent="0.25">
      <c r="B364" s="53"/>
      <c r="C364" s="37"/>
      <c r="D364" s="38"/>
      <c r="E364" s="38"/>
      <c r="F364" s="36"/>
      <c r="G364" s="37"/>
      <c r="H364" s="37"/>
      <c r="I364" s="37"/>
      <c r="J364" s="37"/>
      <c r="K364" s="38"/>
      <c r="L364" s="38"/>
      <c r="M364" s="38"/>
      <c r="N364" s="36"/>
    </row>
    <row r="365" spans="1:17" x14ac:dyDescent="0.25">
      <c r="A365">
        <f>B365*10000+F365</f>
        <v>492451980</v>
      </c>
      <c r="B365" s="52">
        <v>49245</v>
      </c>
      <c r="C365" s="37" t="s">
        <v>42</v>
      </c>
      <c r="D365" s="38">
        <v>126.6</v>
      </c>
      <c r="E365" s="38">
        <v>10.88</v>
      </c>
      <c r="F365" s="36">
        <v>1980</v>
      </c>
      <c r="G365" s="37" t="s">
        <v>3</v>
      </c>
      <c r="H365" s="37" t="s">
        <v>2</v>
      </c>
      <c r="I365" s="37" t="s">
        <v>2</v>
      </c>
      <c r="J365" s="37" t="s">
        <v>2</v>
      </c>
      <c r="K365" s="40"/>
      <c r="L365" s="40"/>
      <c r="M365" s="40"/>
      <c r="N365" s="36">
        <v>1</v>
      </c>
      <c r="P365" s="42">
        <f t="shared" ref="P365:P396" si="34">ROUND(E365/12*D365,3)</f>
        <v>114.78400000000001</v>
      </c>
      <c r="Q365" s="78">
        <f>P365/D365</f>
        <v>0.90666666666666673</v>
      </c>
    </row>
    <row r="366" spans="1:17" x14ac:dyDescent="0.25">
      <c r="A366">
        <f t="shared" ref="A366:A396" si="35">B366*10000+F366</f>
        <v>492451981</v>
      </c>
      <c r="B366" s="52">
        <v>49245</v>
      </c>
      <c r="C366" s="37" t="s">
        <v>42</v>
      </c>
      <c r="D366" s="38">
        <v>126.6</v>
      </c>
      <c r="E366" s="38">
        <v>8.57</v>
      </c>
      <c r="F366" s="36">
        <v>1981</v>
      </c>
      <c r="G366" s="37" t="s">
        <v>3</v>
      </c>
      <c r="H366" s="37" t="s">
        <v>2</v>
      </c>
      <c r="I366" s="37" t="s">
        <v>2</v>
      </c>
      <c r="J366" s="37" t="s">
        <v>2</v>
      </c>
      <c r="K366" s="40"/>
      <c r="L366" s="40"/>
      <c r="M366" s="40"/>
      <c r="N366" s="36">
        <v>1</v>
      </c>
      <c r="P366" s="42">
        <f t="shared" si="34"/>
        <v>90.414000000000001</v>
      </c>
      <c r="Q366" s="78">
        <f t="shared" ref="Q366:Q396" si="36">P366/D366</f>
        <v>0.71417061611374411</v>
      </c>
    </row>
    <row r="367" spans="1:17" x14ac:dyDescent="0.25">
      <c r="A367">
        <f t="shared" si="35"/>
        <v>492451982</v>
      </c>
      <c r="B367" s="52">
        <v>49245</v>
      </c>
      <c r="C367" s="37" t="s">
        <v>42</v>
      </c>
      <c r="D367" s="38">
        <v>126.6</v>
      </c>
      <c r="E367" s="38">
        <v>12.06</v>
      </c>
      <c r="F367" s="36">
        <v>1982</v>
      </c>
      <c r="G367" s="37" t="s">
        <v>3</v>
      </c>
      <c r="H367" s="37" t="s">
        <v>2</v>
      </c>
      <c r="I367" s="37" t="s">
        <v>2</v>
      </c>
      <c r="J367" s="37" t="s">
        <v>2</v>
      </c>
      <c r="K367" s="39"/>
      <c r="L367" s="39"/>
      <c r="M367" s="39"/>
      <c r="N367" s="36">
        <v>1</v>
      </c>
      <c r="P367" s="42">
        <f t="shared" si="34"/>
        <v>127.233</v>
      </c>
      <c r="Q367" s="78">
        <f t="shared" si="36"/>
        <v>1.0050000000000001</v>
      </c>
    </row>
    <row r="368" spans="1:17" x14ac:dyDescent="0.25">
      <c r="A368">
        <f t="shared" si="35"/>
        <v>492451983</v>
      </c>
      <c r="B368" s="52">
        <v>49245</v>
      </c>
      <c r="C368" s="37" t="s">
        <v>42</v>
      </c>
      <c r="D368" s="38">
        <v>126.6</v>
      </c>
      <c r="E368" s="38">
        <v>0</v>
      </c>
      <c r="F368" s="36">
        <v>1983</v>
      </c>
      <c r="G368" s="37" t="s">
        <v>63</v>
      </c>
      <c r="H368" s="37" t="s">
        <v>2</v>
      </c>
      <c r="I368" s="37" t="s">
        <v>2</v>
      </c>
      <c r="J368" s="37" t="s">
        <v>58</v>
      </c>
      <c r="K368" s="39"/>
      <c r="L368" s="39"/>
      <c r="M368" s="40"/>
      <c r="N368" s="36">
        <v>1</v>
      </c>
      <c r="P368" s="42">
        <f t="shared" si="34"/>
        <v>0</v>
      </c>
      <c r="Q368" s="78">
        <f t="shared" si="36"/>
        <v>0</v>
      </c>
    </row>
    <row r="369" spans="1:17" x14ac:dyDescent="0.25">
      <c r="A369">
        <f t="shared" si="35"/>
        <v>492451984</v>
      </c>
      <c r="B369" s="52">
        <v>49245</v>
      </c>
      <c r="C369" s="37" t="s">
        <v>42</v>
      </c>
      <c r="D369" s="38">
        <v>126.6</v>
      </c>
      <c r="E369" s="38">
        <v>22.55</v>
      </c>
      <c r="F369" s="36">
        <v>1984</v>
      </c>
      <c r="G369" s="37" t="s">
        <v>3</v>
      </c>
      <c r="H369" s="37" t="s">
        <v>2</v>
      </c>
      <c r="I369" s="37" t="s">
        <v>2</v>
      </c>
      <c r="J369" s="37" t="s">
        <v>58</v>
      </c>
      <c r="K369" s="39"/>
      <c r="L369" s="39"/>
      <c r="M369" s="39"/>
      <c r="N369" s="36">
        <v>1</v>
      </c>
      <c r="P369" s="42">
        <f t="shared" si="34"/>
        <v>237.90299999999999</v>
      </c>
      <c r="Q369" s="78">
        <f t="shared" si="36"/>
        <v>1.879170616113744</v>
      </c>
    </row>
    <row r="370" spans="1:17" x14ac:dyDescent="0.25">
      <c r="A370">
        <f t="shared" si="35"/>
        <v>492451985</v>
      </c>
      <c r="B370" s="52">
        <v>49245</v>
      </c>
      <c r="C370" s="37" t="s">
        <v>42</v>
      </c>
      <c r="D370" s="38">
        <v>126.6</v>
      </c>
      <c r="E370" s="38">
        <v>24.24</v>
      </c>
      <c r="F370" s="36">
        <v>1985</v>
      </c>
      <c r="G370" s="37" t="s">
        <v>3</v>
      </c>
      <c r="H370" s="37" t="s">
        <v>2</v>
      </c>
      <c r="I370" s="37" t="s">
        <v>2</v>
      </c>
      <c r="J370" s="37" t="s">
        <v>58</v>
      </c>
      <c r="K370" s="39"/>
      <c r="L370" s="39"/>
      <c r="M370" s="39"/>
      <c r="N370" s="36">
        <v>1</v>
      </c>
      <c r="P370" s="42">
        <f t="shared" si="34"/>
        <v>255.732</v>
      </c>
      <c r="Q370" s="78">
        <f t="shared" si="36"/>
        <v>2.02</v>
      </c>
    </row>
    <row r="371" spans="1:17" x14ac:dyDescent="0.25">
      <c r="A371">
        <f t="shared" si="35"/>
        <v>492451986</v>
      </c>
      <c r="B371" s="52">
        <v>49245</v>
      </c>
      <c r="C371" s="37" t="s">
        <v>42</v>
      </c>
      <c r="D371" s="38">
        <v>126.6</v>
      </c>
      <c r="E371" s="38">
        <v>21.94</v>
      </c>
      <c r="F371" s="36">
        <v>1986</v>
      </c>
      <c r="G371" s="37" t="s">
        <v>3</v>
      </c>
      <c r="H371" s="37" t="s">
        <v>2</v>
      </c>
      <c r="I371" s="37" t="s">
        <v>2</v>
      </c>
      <c r="J371" s="37" t="s">
        <v>58</v>
      </c>
      <c r="K371" s="39"/>
      <c r="L371" s="39"/>
      <c r="M371" s="39"/>
      <c r="N371" s="36">
        <v>1</v>
      </c>
      <c r="P371" s="42">
        <f t="shared" si="34"/>
        <v>231.46700000000001</v>
      </c>
      <c r="Q371" s="78">
        <f t="shared" si="36"/>
        <v>1.8283333333333336</v>
      </c>
    </row>
    <row r="372" spans="1:17" x14ac:dyDescent="0.25">
      <c r="A372">
        <f t="shared" si="35"/>
        <v>492451987</v>
      </c>
      <c r="B372" s="52">
        <v>49245</v>
      </c>
      <c r="C372" s="37" t="s">
        <v>42</v>
      </c>
      <c r="D372" s="38">
        <v>126.6</v>
      </c>
      <c r="E372" s="38">
        <v>21.89</v>
      </c>
      <c r="F372" s="36">
        <v>1987</v>
      </c>
      <c r="G372" s="37" t="s">
        <v>3</v>
      </c>
      <c r="H372" s="37" t="s">
        <v>2</v>
      </c>
      <c r="I372" s="37" t="s">
        <v>2</v>
      </c>
      <c r="J372" s="37" t="s">
        <v>58</v>
      </c>
      <c r="K372" s="39"/>
      <c r="L372" s="39"/>
      <c r="M372" s="39"/>
      <c r="N372" s="36">
        <v>1</v>
      </c>
      <c r="P372" s="42">
        <f t="shared" si="34"/>
        <v>230.94</v>
      </c>
      <c r="Q372" s="78">
        <f t="shared" si="36"/>
        <v>1.8241706161137441</v>
      </c>
    </row>
    <row r="373" spans="1:17" x14ac:dyDescent="0.25">
      <c r="A373">
        <f t="shared" si="35"/>
        <v>492451988</v>
      </c>
      <c r="B373" s="52">
        <v>49245</v>
      </c>
      <c r="C373" s="37" t="s">
        <v>42</v>
      </c>
      <c r="D373" s="38">
        <v>132.30000000000001</v>
      </c>
      <c r="E373" s="38">
        <v>25.07</v>
      </c>
      <c r="F373" s="36">
        <v>1988</v>
      </c>
      <c r="G373" s="37" t="s">
        <v>3</v>
      </c>
      <c r="H373" s="37" t="s">
        <v>2</v>
      </c>
      <c r="I373" s="37" t="s">
        <v>2</v>
      </c>
      <c r="J373" s="37" t="s">
        <v>58</v>
      </c>
      <c r="K373" s="39"/>
      <c r="L373" s="39"/>
      <c r="M373" s="39"/>
      <c r="N373" s="36">
        <v>1</v>
      </c>
      <c r="P373" s="42">
        <f t="shared" si="34"/>
        <v>276.39699999999999</v>
      </c>
      <c r="Q373" s="78">
        <f t="shared" si="36"/>
        <v>2.0891685563114133</v>
      </c>
    </row>
    <row r="374" spans="1:17" x14ac:dyDescent="0.25">
      <c r="A374">
        <f t="shared" si="35"/>
        <v>492451989</v>
      </c>
      <c r="B374" s="52">
        <v>49245</v>
      </c>
      <c r="C374" s="37" t="s">
        <v>42</v>
      </c>
      <c r="D374" s="38">
        <v>132.30000000000001</v>
      </c>
      <c r="E374" s="38">
        <v>23.18</v>
      </c>
      <c r="F374" s="36">
        <v>1989</v>
      </c>
      <c r="G374" s="37" t="s">
        <v>3</v>
      </c>
      <c r="H374" s="37" t="s">
        <v>2</v>
      </c>
      <c r="I374" s="37" t="s">
        <v>2</v>
      </c>
      <c r="J374" s="37" t="s">
        <v>58</v>
      </c>
      <c r="K374" s="39"/>
      <c r="L374" s="39"/>
      <c r="M374" s="39"/>
      <c r="N374" s="36">
        <v>1</v>
      </c>
      <c r="P374" s="42">
        <f t="shared" si="34"/>
        <v>255.56</v>
      </c>
      <c r="Q374" s="78">
        <f t="shared" si="36"/>
        <v>1.93167044595616</v>
      </c>
    </row>
    <row r="375" spans="1:17" x14ac:dyDescent="0.25">
      <c r="A375">
        <f t="shared" si="35"/>
        <v>492451990</v>
      </c>
      <c r="B375" s="52">
        <v>49245</v>
      </c>
      <c r="C375" s="37" t="s">
        <v>42</v>
      </c>
      <c r="D375" s="38">
        <v>132.30000000000001</v>
      </c>
      <c r="E375" s="38">
        <v>27.22</v>
      </c>
      <c r="F375" s="36">
        <v>1990</v>
      </c>
      <c r="G375" s="37" t="s">
        <v>3</v>
      </c>
      <c r="H375" s="37" t="s">
        <v>2</v>
      </c>
      <c r="I375" s="37" t="s">
        <v>2</v>
      </c>
      <c r="J375" s="37" t="s">
        <v>58</v>
      </c>
      <c r="K375" s="39"/>
      <c r="L375" s="39"/>
      <c r="M375" s="39"/>
      <c r="N375" s="36">
        <v>1</v>
      </c>
      <c r="P375" s="42">
        <f t="shared" si="34"/>
        <v>300.101</v>
      </c>
      <c r="Q375" s="78">
        <f t="shared" si="36"/>
        <v>2.2683371126228269</v>
      </c>
    </row>
    <row r="376" spans="1:17" x14ac:dyDescent="0.25">
      <c r="A376">
        <f t="shared" si="35"/>
        <v>492451991</v>
      </c>
      <c r="B376" s="52">
        <v>49245</v>
      </c>
      <c r="C376" s="37" t="s">
        <v>42</v>
      </c>
      <c r="D376" s="38">
        <v>132.30000000000001</v>
      </c>
      <c r="E376" s="38">
        <v>17.54</v>
      </c>
      <c r="F376" s="36">
        <v>1991</v>
      </c>
      <c r="G376" s="37" t="s">
        <v>3</v>
      </c>
      <c r="H376" s="37" t="s">
        <v>2</v>
      </c>
      <c r="I376" s="37" t="s">
        <v>2</v>
      </c>
      <c r="J376" s="37" t="s">
        <v>58</v>
      </c>
      <c r="K376" s="39"/>
      <c r="L376" s="39"/>
      <c r="M376" s="39"/>
      <c r="N376" s="36">
        <v>1</v>
      </c>
      <c r="P376" s="42">
        <f t="shared" si="34"/>
        <v>193.37899999999999</v>
      </c>
      <c r="Q376" s="78">
        <f t="shared" si="36"/>
        <v>1.46167044595616</v>
      </c>
    </row>
    <row r="377" spans="1:17" x14ac:dyDescent="0.25">
      <c r="A377">
        <f t="shared" si="35"/>
        <v>492451992</v>
      </c>
      <c r="B377" s="52">
        <v>49245</v>
      </c>
      <c r="C377" s="37" t="s">
        <v>42</v>
      </c>
      <c r="D377" s="38">
        <v>132.30000000000001</v>
      </c>
      <c r="E377" s="38">
        <v>7.33</v>
      </c>
      <c r="F377" s="36">
        <v>1992</v>
      </c>
      <c r="G377" s="37" t="s">
        <v>59</v>
      </c>
      <c r="H377" s="37" t="s">
        <v>2</v>
      </c>
      <c r="I377" s="37" t="s">
        <v>2</v>
      </c>
      <c r="J377" s="37" t="s">
        <v>58</v>
      </c>
      <c r="K377" s="39"/>
      <c r="L377" s="39"/>
      <c r="M377" s="39"/>
      <c r="N377" s="36">
        <v>1</v>
      </c>
      <c r="P377" s="42">
        <f t="shared" si="34"/>
        <v>80.813000000000002</v>
      </c>
      <c r="Q377" s="78">
        <f t="shared" si="36"/>
        <v>0.61083144368858655</v>
      </c>
    </row>
    <row r="378" spans="1:17" x14ac:dyDescent="0.25">
      <c r="A378">
        <f t="shared" si="35"/>
        <v>492451993</v>
      </c>
      <c r="B378" s="52">
        <v>49245</v>
      </c>
      <c r="C378" s="37" t="s">
        <v>42</v>
      </c>
      <c r="D378" s="38">
        <v>132.30000000000001</v>
      </c>
      <c r="E378" s="38">
        <v>11.7</v>
      </c>
      <c r="F378" s="36">
        <v>1993</v>
      </c>
      <c r="G378" s="37" t="s">
        <v>3</v>
      </c>
      <c r="H378" s="37" t="s">
        <v>2</v>
      </c>
      <c r="I378" s="37" t="s">
        <v>2</v>
      </c>
      <c r="J378" s="37" t="s">
        <v>58</v>
      </c>
      <c r="K378" s="39"/>
      <c r="L378" s="39"/>
      <c r="M378" s="39"/>
      <c r="N378" s="36">
        <v>1</v>
      </c>
      <c r="P378" s="42">
        <f t="shared" si="34"/>
        <v>128.99299999999999</v>
      </c>
      <c r="Q378" s="78">
        <f t="shared" si="36"/>
        <v>0.97500377928949344</v>
      </c>
    </row>
    <row r="379" spans="1:17" x14ac:dyDescent="0.25">
      <c r="A379">
        <f t="shared" si="35"/>
        <v>492451994</v>
      </c>
      <c r="B379" s="52">
        <v>49245</v>
      </c>
      <c r="C379" s="37" t="s">
        <v>42</v>
      </c>
      <c r="D379" s="38">
        <v>132.30000000000001</v>
      </c>
      <c r="E379" s="38">
        <v>18.149999999999999</v>
      </c>
      <c r="F379" s="36">
        <v>1994</v>
      </c>
      <c r="G379" s="37" t="s">
        <v>3</v>
      </c>
      <c r="H379" s="37" t="s">
        <v>2</v>
      </c>
      <c r="I379" s="37" t="s">
        <v>2</v>
      </c>
      <c r="J379" s="37" t="s">
        <v>58</v>
      </c>
      <c r="K379" s="39"/>
      <c r="L379" s="39"/>
      <c r="M379" s="39"/>
      <c r="N379" s="36">
        <v>1</v>
      </c>
      <c r="P379" s="42">
        <f t="shared" si="34"/>
        <v>200.10400000000001</v>
      </c>
      <c r="Q379" s="78">
        <f t="shared" si="36"/>
        <v>1.5125018896447469</v>
      </c>
    </row>
    <row r="380" spans="1:17" x14ac:dyDescent="0.25">
      <c r="A380">
        <f t="shared" si="35"/>
        <v>492451995</v>
      </c>
      <c r="B380" s="52">
        <v>49245</v>
      </c>
      <c r="C380" s="37" t="s">
        <v>42</v>
      </c>
      <c r="D380" s="38">
        <v>132.30000000000001</v>
      </c>
      <c r="E380" s="38">
        <v>17.41</v>
      </c>
      <c r="F380" s="36">
        <v>1995</v>
      </c>
      <c r="G380" s="37" t="s">
        <v>3</v>
      </c>
      <c r="H380" s="37" t="s">
        <v>2</v>
      </c>
      <c r="I380" s="37" t="s">
        <v>2</v>
      </c>
      <c r="J380" s="37" t="s">
        <v>58</v>
      </c>
      <c r="K380" s="39"/>
      <c r="L380" s="39"/>
      <c r="M380" s="39"/>
      <c r="N380" s="36">
        <v>1</v>
      </c>
      <c r="P380" s="42">
        <f t="shared" si="34"/>
        <v>191.94499999999999</v>
      </c>
      <c r="Q380" s="78">
        <f t="shared" si="36"/>
        <v>1.4508314436885863</v>
      </c>
    </row>
    <row r="381" spans="1:17" x14ac:dyDescent="0.25">
      <c r="A381">
        <f t="shared" si="35"/>
        <v>492451996</v>
      </c>
      <c r="B381" s="52">
        <v>49245</v>
      </c>
      <c r="C381" s="37" t="s">
        <v>42</v>
      </c>
      <c r="D381" s="38">
        <v>132.30000000000001</v>
      </c>
      <c r="E381" s="38">
        <v>12.58</v>
      </c>
      <c r="F381" s="36">
        <v>1996</v>
      </c>
      <c r="G381" s="37" t="s">
        <v>59</v>
      </c>
      <c r="H381" s="37" t="s">
        <v>6</v>
      </c>
      <c r="I381" s="37" t="s">
        <v>2</v>
      </c>
      <c r="J381" s="37" t="s">
        <v>58</v>
      </c>
      <c r="K381" s="39"/>
      <c r="L381" s="39"/>
      <c r="M381" s="39"/>
      <c r="N381" s="36">
        <v>1</v>
      </c>
      <c r="P381" s="42">
        <f t="shared" si="34"/>
        <v>138.69499999999999</v>
      </c>
      <c r="Q381" s="78">
        <f t="shared" si="36"/>
        <v>1.0483371126228267</v>
      </c>
    </row>
    <row r="382" spans="1:17" x14ac:dyDescent="0.25">
      <c r="A382">
        <f t="shared" si="35"/>
        <v>492451997</v>
      </c>
      <c r="B382" s="52">
        <v>49245</v>
      </c>
      <c r="C382" s="37" t="s">
        <v>42</v>
      </c>
      <c r="D382" s="38">
        <v>132.30000000000001</v>
      </c>
      <c r="E382" s="38">
        <v>10.59</v>
      </c>
      <c r="F382" s="36">
        <v>1997</v>
      </c>
      <c r="G382" s="37" t="s">
        <v>3</v>
      </c>
      <c r="H382" s="37" t="s">
        <v>2</v>
      </c>
      <c r="I382" s="37" t="s">
        <v>2</v>
      </c>
      <c r="J382" s="37" t="s">
        <v>58</v>
      </c>
      <c r="K382" s="39"/>
      <c r="L382" s="39"/>
      <c r="M382" s="39"/>
      <c r="N382" s="36">
        <v>1</v>
      </c>
      <c r="P382" s="42">
        <f t="shared" si="34"/>
        <v>116.755</v>
      </c>
      <c r="Q382" s="78">
        <f t="shared" si="36"/>
        <v>0.88250188964474663</v>
      </c>
    </row>
    <row r="383" spans="1:17" x14ac:dyDescent="0.25">
      <c r="A383">
        <f t="shared" si="35"/>
        <v>492451998</v>
      </c>
      <c r="B383" s="52">
        <v>49245</v>
      </c>
      <c r="C383" s="37" t="s">
        <v>42</v>
      </c>
      <c r="D383" s="38">
        <v>132.30000000000001</v>
      </c>
      <c r="E383" s="38">
        <v>15.35</v>
      </c>
      <c r="F383" s="36">
        <v>1998</v>
      </c>
      <c r="G383" s="37" t="s">
        <v>3</v>
      </c>
      <c r="H383" s="37" t="s">
        <v>2</v>
      </c>
      <c r="I383" s="37" t="s">
        <v>2</v>
      </c>
      <c r="J383" s="37" t="s">
        <v>58</v>
      </c>
      <c r="K383" s="39"/>
      <c r="L383" s="39"/>
      <c r="M383" s="39"/>
      <c r="N383" s="36">
        <v>1</v>
      </c>
      <c r="P383" s="42">
        <f t="shared" si="34"/>
        <v>169.23400000000001</v>
      </c>
      <c r="Q383" s="78">
        <f t="shared" si="36"/>
        <v>1.2791685563114135</v>
      </c>
    </row>
    <row r="384" spans="1:17" x14ac:dyDescent="0.25">
      <c r="A384">
        <f t="shared" si="35"/>
        <v>492451999</v>
      </c>
      <c r="B384" s="52">
        <v>49245</v>
      </c>
      <c r="C384" s="37" t="s">
        <v>42</v>
      </c>
      <c r="D384" s="38">
        <v>132.30000000000001</v>
      </c>
      <c r="E384" s="38">
        <v>15.34</v>
      </c>
      <c r="F384" s="36">
        <v>1999</v>
      </c>
      <c r="G384" s="37" t="s">
        <v>3</v>
      </c>
      <c r="H384" s="37" t="s">
        <v>2</v>
      </c>
      <c r="I384" s="37" t="s">
        <v>2</v>
      </c>
      <c r="J384" s="37" t="s">
        <v>58</v>
      </c>
      <c r="K384" s="39"/>
      <c r="L384" s="39"/>
      <c r="M384" s="39"/>
      <c r="N384" s="36">
        <v>1</v>
      </c>
      <c r="P384" s="42">
        <f t="shared" si="34"/>
        <v>169.124</v>
      </c>
      <c r="Q384" s="78">
        <f t="shared" si="36"/>
        <v>1.2783371126228267</v>
      </c>
    </row>
    <row r="385" spans="1:17" x14ac:dyDescent="0.25">
      <c r="A385">
        <f t="shared" si="35"/>
        <v>492452000</v>
      </c>
      <c r="B385" s="52">
        <v>49245</v>
      </c>
      <c r="C385" s="37" t="s">
        <v>42</v>
      </c>
      <c r="D385" s="38">
        <v>132.30000000000001</v>
      </c>
      <c r="E385" s="38">
        <v>16.5</v>
      </c>
      <c r="F385" s="36">
        <v>2000</v>
      </c>
      <c r="G385" s="37" t="s">
        <v>3</v>
      </c>
      <c r="H385" s="37" t="s">
        <v>2</v>
      </c>
      <c r="I385" s="37" t="s">
        <v>2</v>
      </c>
      <c r="J385" s="37" t="s">
        <v>58</v>
      </c>
      <c r="K385" s="39"/>
      <c r="L385" s="39"/>
      <c r="M385" s="39"/>
      <c r="N385" s="36">
        <v>1</v>
      </c>
      <c r="P385" s="42">
        <f t="shared" si="34"/>
        <v>181.91300000000001</v>
      </c>
      <c r="Q385" s="78">
        <f t="shared" si="36"/>
        <v>1.3750037792894936</v>
      </c>
    </row>
    <row r="386" spans="1:17" x14ac:dyDescent="0.25">
      <c r="A386">
        <f t="shared" si="35"/>
        <v>492452001</v>
      </c>
      <c r="B386" s="52">
        <v>49245</v>
      </c>
      <c r="C386" s="37" t="s">
        <v>42</v>
      </c>
      <c r="D386" s="38">
        <v>132.30000000000001</v>
      </c>
      <c r="E386" s="38">
        <v>15.98</v>
      </c>
      <c r="F386" s="36">
        <v>2001</v>
      </c>
      <c r="G386" s="37" t="s">
        <v>59</v>
      </c>
      <c r="H386" s="37" t="s">
        <v>2</v>
      </c>
      <c r="I386" s="37" t="s">
        <v>2</v>
      </c>
      <c r="J386" s="37" t="s">
        <v>58</v>
      </c>
      <c r="K386" s="39"/>
      <c r="L386" s="39"/>
      <c r="M386" s="39"/>
      <c r="N386" s="36">
        <v>1</v>
      </c>
      <c r="P386" s="42">
        <f t="shared" si="34"/>
        <v>176.18</v>
      </c>
      <c r="Q386" s="78">
        <f t="shared" si="36"/>
        <v>1.3316704459561601</v>
      </c>
    </row>
    <row r="387" spans="1:17" x14ac:dyDescent="0.25">
      <c r="A387">
        <f t="shared" si="35"/>
        <v>492452002</v>
      </c>
      <c r="B387" s="52">
        <v>49245</v>
      </c>
      <c r="C387" s="37" t="s">
        <v>42</v>
      </c>
      <c r="D387" s="38">
        <v>132.30000000000001</v>
      </c>
      <c r="E387" s="38">
        <v>7.39</v>
      </c>
      <c r="F387" s="36">
        <v>2002</v>
      </c>
      <c r="G387" s="37" t="s">
        <v>7</v>
      </c>
      <c r="H387" s="37" t="s">
        <v>2</v>
      </c>
      <c r="I387" s="37" t="s">
        <v>2</v>
      </c>
      <c r="J387" s="37" t="s">
        <v>58</v>
      </c>
      <c r="K387" s="39"/>
      <c r="L387" s="39"/>
      <c r="M387" s="39"/>
      <c r="N387" s="36">
        <v>1</v>
      </c>
      <c r="P387" s="42">
        <f t="shared" si="34"/>
        <v>81.474999999999994</v>
      </c>
      <c r="Q387" s="78">
        <f t="shared" si="36"/>
        <v>0.61583522297808002</v>
      </c>
    </row>
    <row r="388" spans="1:17" x14ac:dyDescent="0.25">
      <c r="A388">
        <f t="shared" si="35"/>
        <v>492452003</v>
      </c>
      <c r="B388" s="52">
        <v>49245</v>
      </c>
      <c r="C388" s="37" t="s">
        <v>42</v>
      </c>
      <c r="D388" s="38">
        <v>132.30000000000001</v>
      </c>
      <c r="E388" s="38">
        <v>13.94</v>
      </c>
      <c r="F388" s="36">
        <v>2003</v>
      </c>
      <c r="G388" s="37" t="s">
        <v>3</v>
      </c>
      <c r="H388" s="37" t="s">
        <v>2</v>
      </c>
      <c r="I388" s="37" t="s">
        <v>2</v>
      </c>
      <c r="J388" s="37" t="s">
        <v>58</v>
      </c>
      <c r="K388" s="39"/>
      <c r="L388" s="39"/>
      <c r="M388" s="39"/>
      <c r="N388" s="36">
        <v>1</v>
      </c>
      <c r="P388" s="42">
        <f t="shared" si="34"/>
        <v>153.68899999999999</v>
      </c>
      <c r="Q388" s="78">
        <f t="shared" si="36"/>
        <v>1.16167044595616</v>
      </c>
    </row>
    <row r="389" spans="1:17" x14ac:dyDescent="0.25">
      <c r="A389">
        <f t="shared" si="35"/>
        <v>492452004</v>
      </c>
      <c r="B389" s="52">
        <v>49245</v>
      </c>
      <c r="C389" s="37" t="s">
        <v>42</v>
      </c>
      <c r="D389" s="38">
        <v>132.30000000000001</v>
      </c>
      <c r="E389" s="38">
        <v>13.61</v>
      </c>
      <c r="F389" s="36">
        <v>2004</v>
      </c>
      <c r="G389" s="37" t="s">
        <v>3</v>
      </c>
      <c r="H389" s="37" t="s">
        <v>2</v>
      </c>
      <c r="I389" s="37" t="s">
        <v>2</v>
      </c>
      <c r="J389" s="37" t="s">
        <v>2</v>
      </c>
      <c r="K389" s="39"/>
      <c r="L389" s="39"/>
      <c r="M389" s="39"/>
      <c r="N389" s="36">
        <v>1</v>
      </c>
      <c r="P389" s="42">
        <f t="shared" si="34"/>
        <v>150.05000000000001</v>
      </c>
      <c r="Q389" s="78">
        <f t="shared" si="36"/>
        <v>1.1341647770219199</v>
      </c>
    </row>
    <row r="390" spans="1:17" x14ac:dyDescent="0.25">
      <c r="A390">
        <f t="shared" si="35"/>
        <v>492452005</v>
      </c>
      <c r="B390" s="52">
        <v>49245</v>
      </c>
      <c r="C390" s="37" t="s">
        <v>42</v>
      </c>
      <c r="D390" s="38">
        <v>132.30000000000001</v>
      </c>
      <c r="E390" s="38">
        <v>10.23</v>
      </c>
      <c r="F390" s="36">
        <v>2005</v>
      </c>
      <c r="G390" s="37" t="s">
        <v>60</v>
      </c>
      <c r="H390" s="37" t="s">
        <v>2</v>
      </c>
      <c r="I390" s="37" t="s">
        <v>2</v>
      </c>
      <c r="J390" s="37" t="s">
        <v>2</v>
      </c>
      <c r="K390" s="39"/>
      <c r="L390" s="39"/>
      <c r="M390" s="39"/>
      <c r="N390" s="36">
        <v>1</v>
      </c>
      <c r="P390" s="42">
        <f t="shared" si="34"/>
        <v>112.786</v>
      </c>
      <c r="Q390" s="78">
        <f t="shared" si="36"/>
        <v>0.85250188964474671</v>
      </c>
    </row>
    <row r="391" spans="1:17" x14ac:dyDescent="0.25">
      <c r="A391">
        <f t="shared" si="35"/>
        <v>492452006</v>
      </c>
      <c r="B391" s="52">
        <v>49245</v>
      </c>
      <c r="C391" s="37" t="s">
        <v>42</v>
      </c>
      <c r="D391" s="38">
        <v>132.30000000000001</v>
      </c>
      <c r="E391" s="38">
        <v>6.41</v>
      </c>
      <c r="F391" s="36">
        <v>2006</v>
      </c>
      <c r="G391" s="37" t="s">
        <v>5</v>
      </c>
      <c r="H391" s="37" t="s">
        <v>2</v>
      </c>
      <c r="I391" s="37" t="s">
        <v>2</v>
      </c>
      <c r="J391" s="37" t="s">
        <v>38</v>
      </c>
      <c r="K391" s="39"/>
      <c r="L391" s="39"/>
      <c r="M391" s="41">
        <v>0</v>
      </c>
      <c r="N391" s="36">
        <v>1</v>
      </c>
      <c r="P391" s="42">
        <f t="shared" si="34"/>
        <v>70.67</v>
      </c>
      <c r="Q391" s="78">
        <f t="shared" si="36"/>
        <v>0.53416477702191989</v>
      </c>
    </row>
    <row r="392" spans="1:17" x14ac:dyDescent="0.25">
      <c r="A392">
        <f t="shared" si="35"/>
        <v>492452007</v>
      </c>
      <c r="B392" s="52">
        <v>49245</v>
      </c>
      <c r="C392" s="37" t="s">
        <v>42</v>
      </c>
      <c r="D392" s="38">
        <v>132.30000000000001</v>
      </c>
      <c r="E392" s="38">
        <v>8.58</v>
      </c>
      <c r="F392" s="36">
        <v>2007</v>
      </c>
      <c r="G392" s="37" t="s">
        <v>4</v>
      </c>
      <c r="H392" s="37" t="s">
        <v>2</v>
      </c>
      <c r="I392" s="37" t="s">
        <v>2</v>
      </c>
      <c r="J392" s="37" t="s">
        <v>38</v>
      </c>
      <c r="K392" s="41">
        <v>29.8</v>
      </c>
      <c r="L392" s="41">
        <v>4.58</v>
      </c>
      <c r="M392" s="41">
        <v>0</v>
      </c>
      <c r="N392" s="36">
        <v>1</v>
      </c>
      <c r="P392" s="42">
        <f t="shared" si="34"/>
        <v>94.594999999999999</v>
      </c>
      <c r="Q392" s="78">
        <f t="shared" si="36"/>
        <v>0.71500377928949355</v>
      </c>
    </row>
    <row r="393" spans="1:17" x14ac:dyDescent="0.25">
      <c r="A393">
        <f t="shared" si="35"/>
        <v>492452008</v>
      </c>
      <c r="B393" s="52">
        <v>49245</v>
      </c>
      <c r="C393" s="37" t="s">
        <v>42</v>
      </c>
      <c r="D393" s="38">
        <v>132.30000000000001</v>
      </c>
      <c r="E393" s="38">
        <v>9.3699999999999992</v>
      </c>
      <c r="F393" s="36">
        <v>2008</v>
      </c>
      <c r="G393" s="37" t="s">
        <v>5</v>
      </c>
      <c r="H393" s="37" t="s">
        <v>2</v>
      </c>
      <c r="I393" s="37" t="s">
        <v>2</v>
      </c>
      <c r="J393" s="37" t="s">
        <v>38</v>
      </c>
      <c r="K393" s="41">
        <v>69.58</v>
      </c>
      <c r="L393" s="41">
        <v>60.21</v>
      </c>
      <c r="M393" s="41">
        <v>0</v>
      </c>
      <c r="N393" s="36">
        <v>1</v>
      </c>
      <c r="P393" s="42">
        <f t="shared" si="34"/>
        <v>103.304</v>
      </c>
      <c r="Q393" s="78">
        <f t="shared" si="36"/>
        <v>0.78083144368858648</v>
      </c>
    </row>
    <row r="394" spans="1:17" x14ac:dyDescent="0.25">
      <c r="A394">
        <f t="shared" si="35"/>
        <v>492452009</v>
      </c>
      <c r="B394" s="52">
        <v>49245</v>
      </c>
      <c r="C394" s="37" t="s">
        <v>42</v>
      </c>
      <c r="D394" s="38">
        <v>132.30000000000001</v>
      </c>
      <c r="E394" s="38">
        <v>6.46</v>
      </c>
      <c r="F394" s="36">
        <v>2009</v>
      </c>
      <c r="G394" s="37" t="s">
        <v>5</v>
      </c>
      <c r="H394" s="37" t="s">
        <v>2</v>
      </c>
      <c r="I394" s="37" t="s">
        <v>2</v>
      </c>
      <c r="J394" s="37" t="s">
        <v>38</v>
      </c>
      <c r="K394" s="38">
        <v>60.21</v>
      </c>
      <c r="L394" s="38">
        <v>53.75</v>
      </c>
      <c r="M394" s="38">
        <v>0</v>
      </c>
      <c r="N394" s="36">
        <v>1</v>
      </c>
      <c r="P394" s="42">
        <f t="shared" si="34"/>
        <v>71.221999999999994</v>
      </c>
      <c r="Q394" s="78">
        <f t="shared" si="36"/>
        <v>0.5383371126228268</v>
      </c>
    </row>
    <row r="395" spans="1:17" x14ac:dyDescent="0.25">
      <c r="A395">
        <f t="shared" si="35"/>
        <v>492452010</v>
      </c>
      <c r="B395" s="52">
        <v>49245</v>
      </c>
      <c r="C395" s="37" t="s">
        <v>42</v>
      </c>
      <c r="D395" s="38">
        <v>132.30000000000001</v>
      </c>
      <c r="E395" s="38">
        <v>6.79</v>
      </c>
      <c r="F395" s="36">
        <v>2010</v>
      </c>
      <c r="G395" s="37" t="s">
        <v>2</v>
      </c>
      <c r="H395" s="37" t="s">
        <v>2</v>
      </c>
      <c r="I395" s="37" t="s">
        <v>2</v>
      </c>
      <c r="J395" s="37" t="s">
        <v>38</v>
      </c>
      <c r="K395" s="38">
        <v>53.75</v>
      </c>
      <c r="L395" s="38">
        <v>46.96</v>
      </c>
      <c r="M395" s="38">
        <v>0</v>
      </c>
      <c r="N395" s="36">
        <v>1</v>
      </c>
      <c r="P395" s="42">
        <f t="shared" si="34"/>
        <v>74.86</v>
      </c>
      <c r="Q395" s="78">
        <f t="shared" si="36"/>
        <v>0.56583522297808009</v>
      </c>
    </row>
    <row r="396" spans="1:17" x14ac:dyDescent="0.25">
      <c r="A396">
        <f t="shared" si="35"/>
        <v>492452011</v>
      </c>
      <c r="B396" s="52">
        <v>49245</v>
      </c>
      <c r="C396" s="37" t="s">
        <v>42</v>
      </c>
      <c r="D396" s="38">
        <v>132.30000000000001</v>
      </c>
      <c r="E396" s="38">
        <v>0</v>
      </c>
      <c r="F396" s="36">
        <v>2011</v>
      </c>
      <c r="G396" s="37" t="s">
        <v>2</v>
      </c>
      <c r="H396" s="37" t="s">
        <v>2</v>
      </c>
      <c r="I396" s="37" t="s">
        <v>2</v>
      </c>
      <c r="J396" s="37" t="s">
        <v>38</v>
      </c>
      <c r="K396" s="38">
        <v>46.96</v>
      </c>
      <c r="L396" s="38">
        <v>0</v>
      </c>
      <c r="M396" s="38">
        <v>0</v>
      </c>
      <c r="N396" s="36">
        <v>1</v>
      </c>
      <c r="P396" s="42">
        <f t="shared" si="34"/>
        <v>0</v>
      </c>
      <c r="Q396" s="78">
        <f t="shared" si="36"/>
        <v>0</v>
      </c>
    </row>
    <row r="397" spans="1:17" x14ac:dyDescent="0.25">
      <c r="B397" s="53"/>
      <c r="C397" s="37"/>
      <c r="D397" s="38"/>
      <c r="E397" s="38"/>
      <c r="F397" s="36"/>
      <c r="G397" s="37"/>
      <c r="H397" s="37"/>
      <c r="I397" s="37"/>
      <c r="J397" s="37"/>
      <c r="K397" s="38"/>
      <c r="L397" s="38"/>
      <c r="M397" s="38"/>
      <c r="N397" s="36"/>
    </row>
    <row r="398" spans="1:17" x14ac:dyDescent="0.25">
      <c r="A398">
        <f>B398*10000+F398</f>
        <v>492461980</v>
      </c>
      <c r="B398" s="55">
        <v>49246</v>
      </c>
      <c r="C398" s="37" t="s">
        <v>21</v>
      </c>
      <c r="D398" s="38">
        <v>132.1</v>
      </c>
      <c r="E398" s="38">
        <v>10</v>
      </c>
      <c r="F398" s="36">
        <v>1980</v>
      </c>
      <c r="G398" s="37" t="s">
        <v>3</v>
      </c>
      <c r="H398" s="37" t="s">
        <v>2</v>
      </c>
      <c r="I398" s="37" t="s">
        <v>2</v>
      </c>
      <c r="J398" s="37" t="s">
        <v>2</v>
      </c>
      <c r="K398" s="40"/>
      <c r="L398" s="40"/>
      <c r="M398" s="40"/>
      <c r="N398" s="36">
        <v>1</v>
      </c>
      <c r="P398" s="42">
        <f t="shared" ref="P398:P429" si="37">ROUND(E398/12*D398,3)</f>
        <v>110.083</v>
      </c>
      <c r="Q398" s="78">
        <f>P398/D398</f>
        <v>0.83333080999243003</v>
      </c>
    </row>
    <row r="399" spans="1:17" x14ac:dyDescent="0.25">
      <c r="A399">
        <f t="shared" ref="A399:A429" si="38">B399*10000+F399</f>
        <v>492461981</v>
      </c>
      <c r="B399" s="55">
        <v>49246</v>
      </c>
      <c r="C399" s="37" t="s">
        <v>21</v>
      </c>
      <c r="D399" s="38">
        <v>132.1</v>
      </c>
      <c r="E399" s="38">
        <v>16</v>
      </c>
      <c r="F399" s="36">
        <v>1981</v>
      </c>
      <c r="G399" s="37" t="s">
        <v>3</v>
      </c>
      <c r="H399" s="37" t="s">
        <v>2</v>
      </c>
      <c r="I399" s="37" t="s">
        <v>2</v>
      </c>
      <c r="J399" s="37" t="s">
        <v>2</v>
      </c>
      <c r="K399" s="40"/>
      <c r="L399" s="40"/>
      <c r="M399" s="40"/>
      <c r="N399" s="36">
        <v>1</v>
      </c>
      <c r="P399" s="42">
        <f t="shared" si="37"/>
        <v>176.13300000000001</v>
      </c>
      <c r="Q399" s="78">
        <f t="shared" ref="Q399:Q429" si="39">P399/D399</f>
        <v>1.3333308099924301</v>
      </c>
    </row>
    <row r="400" spans="1:17" x14ac:dyDescent="0.25">
      <c r="A400">
        <f t="shared" si="38"/>
        <v>492461982</v>
      </c>
      <c r="B400" s="55">
        <v>49246</v>
      </c>
      <c r="C400" s="37" t="s">
        <v>21</v>
      </c>
      <c r="D400" s="38">
        <v>132.1</v>
      </c>
      <c r="E400" s="38">
        <v>12.5</v>
      </c>
      <c r="F400" s="36">
        <v>1982</v>
      </c>
      <c r="G400" s="37" t="s">
        <v>3</v>
      </c>
      <c r="H400" s="37" t="s">
        <v>2</v>
      </c>
      <c r="I400" s="37" t="s">
        <v>2</v>
      </c>
      <c r="J400" s="37" t="s">
        <v>2</v>
      </c>
      <c r="K400" s="39"/>
      <c r="L400" s="39"/>
      <c r="M400" s="39"/>
      <c r="N400" s="36">
        <v>1</v>
      </c>
      <c r="P400" s="42">
        <f t="shared" si="37"/>
        <v>137.60400000000001</v>
      </c>
      <c r="Q400" s="78">
        <f t="shared" si="39"/>
        <v>1.0416654049962151</v>
      </c>
    </row>
    <row r="401" spans="1:17" x14ac:dyDescent="0.25">
      <c r="A401">
        <f t="shared" si="38"/>
        <v>492461983</v>
      </c>
      <c r="B401" s="55">
        <v>49246</v>
      </c>
      <c r="C401" s="37" t="s">
        <v>21</v>
      </c>
      <c r="D401" s="38">
        <v>132.1</v>
      </c>
      <c r="E401" s="38">
        <v>1.66</v>
      </c>
      <c r="F401" s="36">
        <v>1983</v>
      </c>
      <c r="G401" s="37" t="s">
        <v>64</v>
      </c>
      <c r="H401" s="37" t="s">
        <v>61</v>
      </c>
      <c r="I401" s="37" t="s">
        <v>2</v>
      </c>
      <c r="J401" s="37" t="s">
        <v>58</v>
      </c>
      <c r="K401" s="39"/>
      <c r="L401" s="39"/>
      <c r="M401" s="39"/>
      <c r="N401" s="36">
        <v>1</v>
      </c>
      <c r="P401" s="42">
        <f t="shared" si="37"/>
        <v>18.274000000000001</v>
      </c>
      <c r="Q401" s="78">
        <f t="shared" si="39"/>
        <v>0.13833459500378503</v>
      </c>
    </row>
    <row r="402" spans="1:17" x14ac:dyDescent="0.25">
      <c r="A402">
        <f t="shared" si="38"/>
        <v>492461984</v>
      </c>
      <c r="B402" s="55">
        <v>49246</v>
      </c>
      <c r="C402" s="37" t="s">
        <v>21</v>
      </c>
      <c r="D402" s="38">
        <v>132.1</v>
      </c>
      <c r="E402" s="38">
        <v>16.37</v>
      </c>
      <c r="F402" s="36">
        <v>1984</v>
      </c>
      <c r="G402" s="37" t="s">
        <v>8</v>
      </c>
      <c r="H402" s="37" t="s">
        <v>2</v>
      </c>
      <c r="I402" s="37" t="s">
        <v>2</v>
      </c>
      <c r="J402" s="37" t="s">
        <v>58</v>
      </c>
      <c r="K402" s="39"/>
      <c r="L402" s="39"/>
      <c r="M402" s="39"/>
      <c r="N402" s="36">
        <v>1</v>
      </c>
      <c r="P402" s="42">
        <f t="shared" si="37"/>
        <v>180.20599999999999</v>
      </c>
      <c r="Q402" s="78">
        <f t="shared" si="39"/>
        <v>1.3641635124905374</v>
      </c>
    </row>
    <row r="403" spans="1:17" x14ac:dyDescent="0.25">
      <c r="A403">
        <f t="shared" si="38"/>
        <v>492461985</v>
      </c>
      <c r="B403" s="55">
        <v>49246</v>
      </c>
      <c r="C403" s="37" t="s">
        <v>21</v>
      </c>
      <c r="D403" s="38">
        <v>132.1</v>
      </c>
      <c r="E403" s="38">
        <v>17.350000000000001</v>
      </c>
      <c r="F403" s="36">
        <v>1985</v>
      </c>
      <c r="G403" s="37" t="s">
        <v>8</v>
      </c>
      <c r="H403" s="37" t="s">
        <v>2</v>
      </c>
      <c r="I403" s="37" t="s">
        <v>2</v>
      </c>
      <c r="J403" s="37" t="s">
        <v>58</v>
      </c>
      <c r="K403" s="39"/>
      <c r="L403" s="39"/>
      <c r="M403" s="39"/>
      <c r="N403" s="36">
        <v>1</v>
      </c>
      <c r="P403" s="42">
        <f t="shared" si="37"/>
        <v>190.995</v>
      </c>
      <c r="Q403" s="78">
        <f t="shared" si="39"/>
        <v>1.4458364875094627</v>
      </c>
    </row>
    <row r="404" spans="1:17" x14ac:dyDescent="0.25">
      <c r="A404">
        <f t="shared" si="38"/>
        <v>492461986</v>
      </c>
      <c r="B404" s="55">
        <v>49246</v>
      </c>
      <c r="C404" s="37" t="s">
        <v>21</v>
      </c>
      <c r="D404" s="38">
        <v>132.1</v>
      </c>
      <c r="E404" s="38">
        <v>18.21</v>
      </c>
      <c r="F404" s="36">
        <v>1986</v>
      </c>
      <c r="G404" s="37" t="s">
        <v>8</v>
      </c>
      <c r="H404" s="37" t="s">
        <v>2</v>
      </c>
      <c r="I404" s="37" t="s">
        <v>2</v>
      </c>
      <c r="J404" s="37" t="s">
        <v>58</v>
      </c>
      <c r="K404" s="39"/>
      <c r="L404" s="39"/>
      <c r="M404" s="39"/>
      <c r="N404" s="36">
        <v>1</v>
      </c>
      <c r="P404" s="42">
        <f t="shared" si="37"/>
        <v>200.46199999999999</v>
      </c>
      <c r="Q404" s="78">
        <f t="shared" si="39"/>
        <v>1.5175018925056776</v>
      </c>
    </row>
    <row r="405" spans="1:17" x14ac:dyDescent="0.25">
      <c r="A405">
        <f t="shared" si="38"/>
        <v>492461987</v>
      </c>
      <c r="B405" s="55">
        <v>49246</v>
      </c>
      <c r="C405" s="37" t="s">
        <v>21</v>
      </c>
      <c r="D405" s="38">
        <v>132.1</v>
      </c>
      <c r="E405" s="38">
        <v>14.77</v>
      </c>
      <c r="F405" s="36">
        <v>1987</v>
      </c>
      <c r="G405" s="37" t="s">
        <v>3</v>
      </c>
      <c r="H405" s="37" t="s">
        <v>2</v>
      </c>
      <c r="I405" s="37" t="s">
        <v>2</v>
      </c>
      <c r="J405" s="37" t="s">
        <v>58</v>
      </c>
      <c r="K405" s="39"/>
      <c r="L405" s="39"/>
      <c r="M405" s="39"/>
      <c r="N405" s="36">
        <v>1</v>
      </c>
      <c r="P405" s="42">
        <f t="shared" si="37"/>
        <v>162.59299999999999</v>
      </c>
      <c r="Q405" s="78">
        <f t="shared" si="39"/>
        <v>1.2308327024981074</v>
      </c>
    </row>
    <row r="406" spans="1:17" x14ac:dyDescent="0.25">
      <c r="A406">
        <f t="shared" si="38"/>
        <v>492461988</v>
      </c>
      <c r="B406" s="55">
        <v>49246</v>
      </c>
      <c r="C406" s="37" t="s">
        <v>21</v>
      </c>
      <c r="D406" s="38">
        <v>134.6</v>
      </c>
      <c r="E406" s="38">
        <v>15.18</v>
      </c>
      <c r="F406" s="36">
        <v>1988</v>
      </c>
      <c r="G406" s="37" t="s">
        <v>8</v>
      </c>
      <c r="H406" s="37" t="s">
        <v>2</v>
      </c>
      <c r="I406" s="37" t="s">
        <v>2</v>
      </c>
      <c r="J406" s="37" t="s">
        <v>58</v>
      </c>
      <c r="K406" s="39"/>
      <c r="L406" s="39"/>
      <c r="M406" s="39"/>
      <c r="N406" s="36">
        <v>1</v>
      </c>
      <c r="P406" s="42">
        <f t="shared" si="37"/>
        <v>170.26900000000001</v>
      </c>
      <c r="Q406" s="78">
        <f t="shared" si="39"/>
        <v>1.2650000000000001</v>
      </c>
    </row>
    <row r="407" spans="1:17" x14ac:dyDescent="0.25">
      <c r="A407">
        <f t="shared" si="38"/>
        <v>492461989</v>
      </c>
      <c r="B407" s="55">
        <v>49246</v>
      </c>
      <c r="C407" s="37" t="s">
        <v>21</v>
      </c>
      <c r="D407" s="38">
        <v>134.6</v>
      </c>
      <c r="E407" s="38">
        <v>18.649999999999999</v>
      </c>
      <c r="F407" s="36">
        <v>1989</v>
      </c>
      <c r="G407" s="37" t="s">
        <v>8</v>
      </c>
      <c r="H407" s="37" t="s">
        <v>2</v>
      </c>
      <c r="I407" s="37" t="s">
        <v>2</v>
      </c>
      <c r="J407" s="37" t="s">
        <v>58</v>
      </c>
      <c r="K407" s="39"/>
      <c r="L407" s="39"/>
      <c r="M407" s="39"/>
      <c r="N407" s="36">
        <v>1</v>
      </c>
      <c r="P407" s="42">
        <f t="shared" si="37"/>
        <v>209.191</v>
      </c>
      <c r="Q407" s="78">
        <f t="shared" si="39"/>
        <v>1.5541679049034176</v>
      </c>
    </row>
    <row r="408" spans="1:17" x14ac:dyDescent="0.25">
      <c r="A408">
        <f t="shared" si="38"/>
        <v>492461990</v>
      </c>
      <c r="B408" s="55">
        <v>49246</v>
      </c>
      <c r="C408" s="37" t="s">
        <v>21</v>
      </c>
      <c r="D408" s="38">
        <v>134.6</v>
      </c>
      <c r="E408" s="38">
        <v>23.46</v>
      </c>
      <c r="F408" s="36">
        <v>1990</v>
      </c>
      <c r="G408" s="37" t="s">
        <v>3</v>
      </c>
      <c r="H408" s="37" t="s">
        <v>2</v>
      </c>
      <c r="I408" s="37" t="s">
        <v>2</v>
      </c>
      <c r="J408" s="37" t="s">
        <v>58</v>
      </c>
      <c r="K408" s="39"/>
      <c r="L408" s="39"/>
      <c r="M408" s="39"/>
      <c r="N408" s="36">
        <v>1</v>
      </c>
      <c r="P408" s="42">
        <f t="shared" si="37"/>
        <v>263.14299999999997</v>
      </c>
      <c r="Q408" s="78">
        <f t="shared" si="39"/>
        <v>1.9549999999999998</v>
      </c>
    </row>
    <row r="409" spans="1:17" x14ac:dyDescent="0.25">
      <c r="A409">
        <f t="shared" si="38"/>
        <v>492461991</v>
      </c>
      <c r="B409" s="55">
        <v>49246</v>
      </c>
      <c r="C409" s="37" t="s">
        <v>21</v>
      </c>
      <c r="D409" s="38">
        <v>134.6</v>
      </c>
      <c r="E409" s="38">
        <v>17.37</v>
      </c>
      <c r="F409" s="36">
        <v>1991</v>
      </c>
      <c r="G409" s="37" t="s">
        <v>3</v>
      </c>
      <c r="H409" s="37" t="s">
        <v>2</v>
      </c>
      <c r="I409" s="37" t="s">
        <v>2</v>
      </c>
      <c r="J409" s="37" t="s">
        <v>58</v>
      </c>
      <c r="K409" s="39"/>
      <c r="L409" s="39"/>
      <c r="M409" s="39"/>
      <c r="N409" s="36">
        <v>1</v>
      </c>
      <c r="P409" s="42">
        <f t="shared" si="37"/>
        <v>194.834</v>
      </c>
      <c r="Q409" s="78">
        <f t="shared" si="39"/>
        <v>1.4475037147102527</v>
      </c>
    </row>
    <row r="410" spans="1:17" x14ac:dyDescent="0.25">
      <c r="A410">
        <f t="shared" si="38"/>
        <v>492461992</v>
      </c>
      <c r="B410" s="55">
        <v>49246</v>
      </c>
      <c r="C410" s="37" t="s">
        <v>21</v>
      </c>
      <c r="D410" s="38">
        <v>134.6</v>
      </c>
      <c r="E410" s="38">
        <v>12.4</v>
      </c>
      <c r="F410" s="36">
        <v>1992</v>
      </c>
      <c r="G410" s="37" t="s">
        <v>3</v>
      </c>
      <c r="H410" s="37" t="s">
        <v>2</v>
      </c>
      <c r="I410" s="37" t="s">
        <v>2</v>
      </c>
      <c r="J410" s="37" t="s">
        <v>58</v>
      </c>
      <c r="K410" s="39"/>
      <c r="L410" s="39"/>
      <c r="M410" s="39"/>
      <c r="N410" s="36">
        <v>1</v>
      </c>
      <c r="P410" s="42">
        <f t="shared" si="37"/>
        <v>139.08699999999999</v>
      </c>
      <c r="Q410" s="78">
        <f t="shared" si="39"/>
        <v>1.033335809806835</v>
      </c>
    </row>
    <row r="411" spans="1:17" x14ac:dyDescent="0.25">
      <c r="A411">
        <f t="shared" si="38"/>
        <v>492461993</v>
      </c>
      <c r="B411" s="55">
        <v>49246</v>
      </c>
      <c r="C411" s="37" t="s">
        <v>21</v>
      </c>
      <c r="D411" s="38">
        <v>134.6</v>
      </c>
      <c r="E411" s="38">
        <v>9.5299999999999994</v>
      </c>
      <c r="F411" s="36">
        <v>1993</v>
      </c>
      <c r="G411" s="37" t="s">
        <v>59</v>
      </c>
      <c r="H411" s="37" t="s">
        <v>2</v>
      </c>
      <c r="I411" s="37" t="s">
        <v>2</v>
      </c>
      <c r="J411" s="37" t="s">
        <v>58</v>
      </c>
      <c r="K411" s="39"/>
      <c r="L411" s="39"/>
      <c r="M411" s="39"/>
      <c r="N411" s="36">
        <v>1</v>
      </c>
      <c r="P411" s="42">
        <f t="shared" si="37"/>
        <v>106.895</v>
      </c>
      <c r="Q411" s="78">
        <f t="shared" si="39"/>
        <v>0.79416790490341749</v>
      </c>
    </row>
    <row r="412" spans="1:17" x14ac:dyDescent="0.25">
      <c r="A412">
        <f t="shared" si="38"/>
        <v>492461994</v>
      </c>
      <c r="B412" s="55">
        <v>49246</v>
      </c>
      <c r="C412" s="37" t="s">
        <v>21</v>
      </c>
      <c r="D412" s="38">
        <v>134.6</v>
      </c>
      <c r="E412" s="38">
        <v>19.95</v>
      </c>
      <c r="F412" s="36">
        <v>1994</v>
      </c>
      <c r="G412" s="37" t="s">
        <v>3</v>
      </c>
      <c r="H412" s="37" t="s">
        <v>2</v>
      </c>
      <c r="I412" s="37" t="s">
        <v>2</v>
      </c>
      <c r="J412" s="37" t="s">
        <v>58</v>
      </c>
      <c r="K412" s="39"/>
      <c r="L412" s="39"/>
      <c r="M412" s="39"/>
      <c r="N412" s="36">
        <v>1</v>
      </c>
      <c r="P412" s="42">
        <f t="shared" si="37"/>
        <v>223.773</v>
      </c>
      <c r="Q412" s="78">
        <f t="shared" si="39"/>
        <v>1.6625037147102526</v>
      </c>
    </row>
    <row r="413" spans="1:17" x14ac:dyDescent="0.25">
      <c r="A413">
        <f t="shared" si="38"/>
        <v>492461995</v>
      </c>
      <c r="B413" s="55">
        <v>49246</v>
      </c>
      <c r="C413" s="37" t="s">
        <v>21</v>
      </c>
      <c r="D413" s="38">
        <v>134.6</v>
      </c>
      <c r="E413" s="38">
        <v>18.03</v>
      </c>
      <c r="F413" s="36">
        <v>1995</v>
      </c>
      <c r="G413" s="37" t="s">
        <v>3</v>
      </c>
      <c r="H413" s="37" t="s">
        <v>2</v>
      </c>
      <c r="I413" s="37" t="s">
        <v>2</v>
      </c>
      <c r="J413" s="37" t="s">
        <v>58</v>
      </c>
      <c r="K413" s="39"/>
      <c r="L413" s="39"/>
      <c r="M413" s="39"/>
      <c r="N413" s="36">
        <v>1</v>
      </c>
      <c r="P413" s="42">
        <f t="shared" si="37"/>
        <v>202.23699999999999</v>
      </c>
      <c r="Q413" s="78">
        <f t="shared" si="39"/>
        <v>1.5025037147102527</v>
      </c>
    </row>
    <row r="414" spans="1:17" x14ac:dyDescent="0.25">
      <c r="A414">
        <f t="shared" si="38"/>
        <v>492461996</v>
      </c>
      <c r="B414" s="55">
        <v>49246</v>
      </c>
      <c r="C414" s="37" t="s">
        <v>21</v>
      </c>
      <c r="D414" s="38">
        <v>134.6</v>
      </c>
      <c r="E414" s="38">
        <v>16.43</v>
      </c>
      <c r="F414" s="36">
        <v>1996</v>
      </c>
      <c r="G414" s="37" t="s">
        <v>3</v>
      </c>
      <c r="H414" s="37" t="s">
        <v>2</v>
      </c>
      <c r="I414" s="37" t="s">
        <v>2</v>
      </c>
      <c r="J414" s="37" t="s">
        <v>58</v>
      </c>
      <c r="K414" s="39"/>
      <c r="L414" s="39"/>
      <c r="M414" s="39"/>
      <c r="N414" s="36">
        <v>1</v>
      </c>
      <c r="P414" s="42">
        <f t="shared" si="37"/>
        <v>184.29</v>
      </c>
      <c r="Q414" s="78">
        <f t="shared" si="39"/>
        <v>1.3691679049034176</v>
      </c>
    </row>
    <row r="415" spans="1:17" x14ac:dyDescent="0.25">
      <c r="A415">
        <f t="shared" si="38"/>
        <v>492461997</v>
      </c>
      <c r="B415" s="55">
        <v>49246</v>
      </c>
      <c r="C415" s="37" t="s">
        <v>21</v>
      </c>
      <c r="D415" s="38">
        <v>134.6</v>
      </c>
      <c r="E415" s="38">
        <v>13.11</v>
      </c>
      <c r="F415" s="36">
        <v>1997</v>
      </c>
      <c r="G415" s="37" t="s">
        <v>59</v>
      </c>
      <c r="H415" s="37" t="s">
        <v>2</v>
      </c>
      <c r="I415" s="37" t="s">
        <v>2</v>
      </c>
      <c r="J415" s="37" t="s">
        <v>58</v>
      </c>
      <c r="K415" s="39"/>
      <c r="L415" s="39"/>
      <c r="M415" s="39"/>
      <c r="N415" s="36">
        <v>1</v>
      </c>
      <c r="P415" s="42">
        <f t="shared" si="37"/>
        <v>147.05099999999999</v>
      </c>
      <c r="Q415" s="78">
        <f t="shared" si="39"/>
        <v>1.0925037147102525</v>
      </c>
    </row>
    <row r="416" spans="1:17" x14ac:dyDescent="0.25">
      <c r="A416">
        <f t="shared" si="38"/>
        <v>492461998</v>
      </c>
      <c r="B416" s="55">
        <v>49246</v>
      </c>
      <c r="C416" s="37" t="s">
        <v>21</v>
      </c>
      <c r="D416" s="38">
        <v>134.6</v>
      </c>
      <c r="E416" s="38">
        <v>20.34</v>
      </c>
      <c r="F416" s="36">
        <v>1998</v>
      </c>
      <c r="G416" s="37" t="s">
        <v>3</v>
      </c>
      <c r="H416" s="37" t="s">
        <v>2</v>
      </c>
      <c r="I416" s="37" t="s">
        <v>2</v>
      </c>
      <c r="J416" s="37" t="s">
        <v>58</v>
      </c>
      <c r="K416" s="39"/>
      <c r="L416" s="39"/>
      <c r="M416" s="39"/>
      <c r="N416" s="36">
        <v>1</v>
      </c>
      <c r="P416" s="42">
        <f t="shared" si="37"/>
        <v>228.14699999999999</v>
      </c>
      <c r="Q416" s="78">
        <f t="shared" si="39"/>
        <v>1.6950000000000001</v>
      </c>
    </row>
    <row r="417" spans="1:17" x14ac:dyDescent="0.25">
      <c r="A417">
        <f t="shared" si="38"/>
        <v>492461999</v>
      </c>
      <c r="B417" s="55">
        <v>49246</v>
      </c>
      <c r="C417" s="37" t="s">
        <v>21</v>
      </c>
      <c r="D417" s="38">
        <v>134.6</v>
      </c>
      <c r="E417" s="38">
        <v>9.2899999999999991</v>
      </c>
      <c r="F417" s="36">
        <v>1999</v>
      </c>
      <c r="G417" s="37" t="s">
        <v>3</v>
      </c>
      <c r="H417" s="37" t="s">
        <v>2</v>
      </c>
      <c r="I417" s="37" t="s">
        <v>2</v>
      </c>
      <c r="J417" s="37" t="s">
        <v>58</v>
      </c>
      <c r="K417" s="39"/>
      <c r="L417" s="39"/>
      <c r="M417" s="39"/>
      <c r="N417" s="36">
        <v>1</v>
      </c>
      <c r="P417" s="42">
        <f t="shared" si="37"/>
        <v>104.203</v>
      </c>
      <c r="Q417" s="78">
        <f t="shared" si="39"/>
        <v>0.77416790490341758</v>
      </c>
    </row>
    <row r="418" spans="1:17" x14ac:dyDescent="0.25">
      <c r="A418">
        <f t="shared" si="38"/>
        <v>492462000</v>
      </c>
      <c r="B418" s="55">
        <v>49246</v>
      </c>
      <c r="C418" s="37" t="s">
        <v>21</v>
      </c>
      <c r="D418" s="38">
        <v>134.6</v>
      </c>
      <c r="E418" s="38">
        <v>20.03</v>
      </c>
      <c r="F418" s="36">
        <v>2000</v>
      </c>
      <c r="G418" s="37" t="s">
        <v>3</v>
      </c>
      <c r="H418" s="37" t="s">
        <v>2</v>
      </c>
      <c r="I418" s="37" t="s">
        <v>2</v>
      </c>
      <c r="J418" s="37" t="s">
        <v>58</v>
      </c>
      <c r="K418" s="39"/>
      <c r="L418" s="39"/>
      <c r="M418" s="39"/>
      <c r="N418" s="36">
        <v>1</v>
      </c>
      <c r="P418" s="42">
        <f t="shared" si="37"/>
        <v>224.67</v>
      </c>
      <c r="Q418" s="78">
        <f t="shared" si="39"/>
        <v>1.6691679049034176</v>
      </c>
    </row>
    <row r="419" spans="1:17" x14ac:dyDescent="0.25">
      <c r="A419">
        <f t="shared" si="38"/>
        <v>492462001</v>
      </c>
      <c r="B419" s="55">
        <v>49246</v>
      </c>
      <c r="C419" s="37" t="s">
        <v>21</v>
      </c>
      <c r="D419" s="38">
        <v>134.6</v>
      </c>
      <c r="E419" s="38">
        <v>19.940000000000001</v>
      </c>
      <c r="F419" s="36">
        <v>2001</v>
      </c>
      <c r="G419" s="37" t="s">
        <v>3</v>
      </c>
      <c r="H419" s="37" t="s">
        <v>2</v>
      </c>
      <c r="I419" s="37" t="s">
        <v>2</v>
      </c>
      <c r="J419" s="37" t="s">
        <v>58</v>
      </c>
      <c r="K419" s="39"/>
      <c r="L419" s="39"/>
      <c r="M419" s="39"/>
      <c r="N419" s="36">
        <v>1</v>
      </c>
      <c r="P419" s="42">
        <f t="shared" si="37"/>
        <v>223.66</v>
      </c>
      <c r="Q419" s="78">
        <f t="shared" si="39"/>
        <v>1.661664190193165</v>
      </c>
    </row>
    <row r="420" spans="1:17" x14ac:dyDescent="0.25">
      <c r="A420">
        <f t="shared" si="38"/>
        <v>492462002</v>
      </c>
      <c r="B420" s="55">
        <v>49246</v>
      </c>
      <c r="C420" s="37" t="s">
        <v>21</v>
      </c>
      <c r="D420" s="38">
        <v>134.6</v>
      </c>
      <c r="E420" s="38">
        <v>15.94</v>
      </c>
      <c r="F420" s="36">
        <v>2002</v>
      </c>
      <c r="G420" s="37" t="s">
        <v>59</v>
      </c>
      <c r="H420" s="37" t="s">
        <v>2</v>
      </c>
      <c r="I420" s="37" t="s">
        <v>2</v>
      </c>
      <c r="J420" s="37" t="s">
        <v>58</v>
      </c>
      <c r="K420" s="39"/>
      <c r="L420" s="39"/>
      <c r="M420" s="39"/>
      <c r="N420" s="36">
        <v>1</v>
      </c>
      <c r="P420" s="42">
        <f t="shared" si="37"/>
        <v>178.79400000000001</v>
      </c>
      <c r="Q420" s="78">
        <f t="shared" si="39"/>
        <v>1.3283358098068352</v>
      </c>
    </row>
    <row r="421" spans="1:17" x14ac:dyDescent="0.25">
      <c r="A421">
        <f t="shared" si="38"/>
        <v>492462003</v>
      </c>
      <c r="B421" s="55">
        <v>49246</v>
      </c>
      <c r="C421" s="37" t="s">
        <v>21</v>
      </c>
      <c r="D421" s="38">
        <v>134.6</v>
      </c>
      <c r="E421" s="38">
        <v>18.72</v>
      </c>
      <c r="F421" s="36">
        <v>2003</v>
      </c>
      <c r="G421" s="37" t="s">
        <v>3</v>
      </c>
      <c r="H421" s="37" t="s">
        <v>2</v>
      </c>
      <c r="I421" s="37" t="s">
        <v>2</v>
      </c>
      <c r="J421" s="37" t="s">
        <v>58</v>
      </c>
      <c r="K421" s="39"/>
      <c r="L421" s="39"/>
      <c r="M421" s="39"/>
      <c r="N421" s="36">
        <v>1</v>
      </c>
      <c r="P421" s="42">
        <f t="shared" si="37"/>
        <v>209.976</v>
      </c>
      <c r="Q421" s="78">
        <f t="shared" si="39"/>
        <v>1.56</v>
      </c>
    </row>
    <row r="422" spans="1:17" x14ac:dyDescent="0.25">
      <c r="A422">
        <f t="shared" si="38"/>
        <v>492462004</v>
      </c>
      <c r="B422" s="55">
        <v>49246</v>
      </c>
      <c r="C422" s="37" t="s">
        <v>21</v>
      </c>
      <c r="D422" s="38">
        <v>134.6</v>
      </c>
      <c r="E422" s="38">
        <v>19.899999999999999</v>
      </c>
      <c r="F422" s="36">
        <v>2004</v>
      </c>
      <c r="G422" s="37" t="s">
        <v>3</v>
      </c>
      <c r="H422" s="37" t="s">
        <v>2</v>
      </c>
      <c r="I422" s="37" t="s">
        <v>2</v>
      </c>
      <c r="J422" s="37" t="s">
        <v>2</v>
      </c>
      <c r="K422" s="39"/>
      <c r="L422" s="39"/>
      <c r="M422" s="39"/>
      <c r="N422" s="36">
        <v>1</v>
      </c>
      <c r="P422" s="42">
        <f t="shared" si="37"/>
        <v>223.21199999999999</v>
      </c>
      <c r="Q422" s="78">
        <f t="shared" si="39"/>
        <v>1.658335809806835</v>
      </c>
    </row>
    <row r="423" spans="1:17" x14ac:dyDescent="0.25">
      <c r="A423">
        <f t="shared" si="38"/>
        <v>492462005</v>
      </c>
      <c r="B423" s="55">
        <v>49246</v>
      </c>
      <c r="C423" s="37" t="s">
        <v>21</v>
      </c>
      <c r="D423" s="38">
        <v>134.6</v>
      </c>
      <c r="E423" s="38">
        <v>17.2</v>
      </c>
      <c r="F423" s="36">
        <v>2005</v>
      </c>
      <c r="G423" s="37" t="s">
        <v>3</v>
      </c>
      <c r="H423" s="37" t="s">
        <v>2</v>
      </c>
      <c r="I423" s="37" t="s">
        <v>2</v>
      </c>
      <c r="J423" s="37" t="s">
        <v>2</v>
      </c>
      <c r="K423" s="39"/>
      <c r="L423" s="39"/>
      <c r="M423" s="39"/>
      <c r="N423" s="36">
        <v>1</v>
      </c>
      <c r="P423" s="42">
        <f t="shared" si="37"/>
        <v>192.92699999999999</v>
      </c>
      <c r="Q423" s="78">
        <f t="shared" si="39"/>
        <v>1.4333358098068352</v>
      </c>
    </row>
    <row r="424" spans="1:17" x14ac:dyDescent="0.25">
      <c r="A424">
        <f t="shared" si="38"/>
        <v>492462006</v>
      </c>
      <c r="B424" s="55">
        <v>49246</v>
      </c>
      <c r="C424" s="37" t="s">
        <v>21</v>
      </c>
      <c r="D424" s="38">
        <v>134.6</v>
      </c>
      <c r="E424" s="38">
        <v>14.54</v>
      </c>
      <c r="F424" s="36">
        <v>2006</v>
      </c>
      <c r="G424" s="37" t="s">
        <v>4</v>
      </c>
      <c r="H424" s="37" t="s">
        <v>2</v>
      </c>
      <c r="I424" s="37" t="s">
        <v>2</v>
      </c>
      <c r="J424" s="37" t="s">
        <v>38</v>
      </c>
      <c r="K424" s="39"/>
      <c r="L424" s="39"/>
      <c r="M424" s="41">
        <v>0</v>
      </c>
      <c r="N424" s="36">
        <v>1</v>
      </c>
      <c r="P424" s="42">
        <f t="shared" si="37"/>
        <v>163.09</v>
      </c>
      <c r="Q424" s="78">
        <f t="shared" si="39"/>
        <v>1.2116641901931651</v>
      </c>
    </row>
    <row r="425" spans="1:17" x14ac:dyDescent="0.25">
      <c r="A425">
        <f t="shared" si="38"/>
        <v>492462007</v>
      </c>
      <c r="B425" s="55">
        <v>49246</v>
      </c>
      <c r="C425" s="37" t="s">
        <v>21</v>
      </c>
      <c r="D425" s="38">
        <v>134.6</v>
      </c>
      <c r="E425" s="38">
        <v>5.0999999999999996</v>
      </c>
      <c r="F425" s="36">
        <v>2007</v>
      </c>
      <c r="G425" s="37" t="s">
        <v>7</v>
      </c>
      <c r="H425" s="37" t="s">
        <v>2</v>
      </c>
      <c r="I425" s="37" t="s">
        <v>2</v>
      </c>
      <c r="J425" s="37" t="s">
        <v>38</v>
      </c>
      <c r="K425" s="41">
        <v>29.8</v>
      </c>
      <c r="L425" s="41">
        <v>-7.05</v>
      </c>
      <c r="M425" s="41">
        <v>0</v>
      </c>
      <c r="N425" s="36">
        <v>1</v>
      </c>
      <c r="P425" s="42">
        <f t="shared" si="37"/>
        <v>57.204999999999998</v>
      </c>
      <c r="Q425" s="78">
        <f t="shared" si="39"/>
        <v>0.42499999999999999</v>
      </c>
    </row>
    <row r="426" spans="1:17" x14ac:dyDescent="0.25">
      <c r="A426">
        <f t="shared" si="38"/>
        <v>492462008</v>
      </c>
      <c r="B426" s="55">
        <v>49246</v>
      </c>
      <c r="C426" s="37" t="s">
        <v>21</v>
      </c>
      <c r="D426" s="38">
        <v>134.6</v>
      </c>
      <c r="E426" s="38">
        <v>19.8</v>
      </c>
      <c r="F426" s="36">
        <v>2008</v>
      </c>
      <c r="G426" s="37" t="s">
        <v>3</v>
      </c>
      <c r="H426" s="37" t="s">
        <v>2</v>
      </c>
      <c r="I426" s="37" t="s">
        <v>2</v>
      </c>
      <c r="J426" s="37" t="s">
        <v>38</v>
      </c>
      <c r="K426" s="41">
        <v>57.95</v>
      </c>
      <c r="L426" s="41">
        <v>38.15</v>
      </c>
      <c r="M426" s="38">
        <v>0</v>
      </c>
      <c r="N426" s="36">
        <v>1</v>
      </c>
      <c r="P426" s="42">
        <f t="shared" si="37"/>
        <v>222.09</v>
      </c>
      <c r="Q426" s="78">
        <f t="shared" si="39"/>
        <v>1.6500000000000001</v>
      </c>
    </row>
    <row r="427" spans="1:17" x14ac:dyDescent="0.25">
      <c r="A427">
        <f t="shared" si="38"/>
        <v>492462009</v>
      </c>
      <c r="B427" s="55">
        <v>49246</v>
      </c>
      <c r="C427" s="37" t="s">
        <v>21</v>
      </c>
      <c r="D427" s="38">
        <v>134.6</v>
      </c>
      <c r="E427" s="38">
        <v>17.02</v>
      </c>
      <c r="F427" s="36">
        <v>2009</v>
      </c>
      <c r="G427" s="37" t="s">
        <v>3</v>
      </c>
      <c r="H427" s="37" t="s">
        <v>2</v>
      </c>
      <c r="I427" s="37" t="s">
        <v>2</v>
      </c>
      <c r="J427" s="37" t="s">
        <v>38</v>
      </c>
      <c r="K427" s="38">
        <v>38.15</v>
      </c>
      <c r="L427" s="38">
        <v>21.13</v>
      </c>
      <c r="M427" s="38">
        <v>0</v>
      </c>
      <c r="N427" s="36">
        <v>1</v>
      </c>
      <c r="P427" s="42">
        <f t="shared" si="37"/>
        <v>190.90799999999999</v>
      </c>
      <c r="Q427" s="78">
        <f t="shared" si="39"/>
        <v>1.418335809806835</v>
      </c>
    </row>
    <row r="428" spans="1:17" x14ac:dyDescent="0.25">
      <c r="A428">
        <f t="shared" si="38"/>
        <v>492462010</v>
      </c>
      <c r="B428" s="55">
        <v>49246</v>
      </c>
      <c r="C428" s="37" t="s">
        <v>21</v>
      </c>
      <c r="D428" s="38">
        <v>134.6</v>
      </c>
      <c r="E428" s="38">
        <v>20.92</v>
      </c>
      <c r="F428" s="36">
        <v>2010</v>
      </c>
      <c r="G428" s="37" t="s">
        <v>2</v>
      </c>
      <c r="H428" s="37" t="s">
        <v>2</v>
      </c>
      <c r="I428" s="37" t="s">
        <v>2</v>
      </c>
      <c r="J428" s="37" t="s">
        <v>38</v>
      </c>
      <c r="K428" s="38">
        <v>21.13</v>
      </c>
      <c r="L428" s="38">
        <v>0.21</v>
      </c>
      <c r="M428" s="38">
        <v>0</v>
      </c>
      <c r="N428" s="36">
        <v>1</v>
      </c>
      <c r="P428" s="42">
        <f t="shared" si="37"/>
        <v>234.65299999999999</v>
      </c>
      <c r="Q428" s="78">
        <f t="shared" si="39"/>
        <v>1.743335809806835</v>
      </c>
    </row>
    <row r="429" spans="1:17" x14ac:dyDescent="0.25">
      <c r="A429">
        <f t="shared" si="38"/>
        <v>492462011</v>
      </c>
      <c r="B429" s="55">
        <v>49246</v>
      </c>
      <c r="C429" s="37" t="s">
        <v>21</v>
      </c>
      <c r="D429" s="38">
        <v>134.6</v>
      </c>
      <c r="E429" s="38">
        <v>0</v>
      </c>
      <c r="F429" s="36">
        <v>2011</v>
      </c>
      <c r="G429" s="37" t="s">
        <v>2</v>
      </c>
      <c r="H429" s="37" t="s">
        <v>2</v>
      </c>
      <c r="I429" s="37" t="s">
        <v>2</v>
      </c>
      <c r="J429" s="37" t="s">
        <v>38</v>
      </c>
      <c r="K429" s="38">
        <v>0.21</v>
      </c>
      <c r="L429" s="38">
        <v>0</v>
      </c>
      <c r="M429" s="38">
        <v>0</v>
      </c>
      <c r="N429" s="36">
        <v>1</v>
      </c>
      <c r="P429" s="42">
        <f t="shared" si="37"/>
        <v>0</v>
      </c>
      <c r="Q429" s="78">
        <f t="shared" si="39"/>
        <v>0</v>
      </c>
    </row>
    <row r="430" spans="1:17" x14ac:dyDescent="0.25">
      <c r="B430" s="53"/>
      <c r="C430" s="37"/>
      <c r="D430" s="38"/>
      <c r="E430" s="38"/>
      <c r="F430" s="36"/>
      <c r="G430" s="37"/>
      <c r="H430" s="37"/>
      <c r="I430" s="37"/>
      <c r="J430" s="37"/>
      <c r="K430" s="38"/>
      <c r="L430" s="38"/>
      <c r="M430" s="38"/>
      <c r="N430" s="36"/>
    </row>
    <row r="431" spans="1:17" x14ac:dyDescent="0.25">
      <c r="A431">
        <f>B431*10000+F431</f>
        <v>493671980</v>
      </c>
      <c r="B431" s="52">
        <v>49367</v>
      </c>
      <c r="C431" s="37" t="s">
        <v>22</v>
      </c>
      <c r="D431" s="38">
        <v>123.2</v>
      </c>
      <c r="E431" s="38">
        <v>12</v>
      </c>
      <c r="F431" s="36">
        <v>1980</v>
      </c>
      <c r="G431" s="37" t="s">
        <v>3</v>
      </c>
      <c r="H431" s="37" t="s">
        <v>2</v>
      </c>
      <c r="I431" s="37" t="s">
        <v>2</v>
      </c>
      <c r="J431" s="37" t="s">
        <v>2</v>
      </c>
      <c r="K431" s="40"/>
      <c r="L431" s="40"/>
      <c r="M431" s="40"/>
      <c r="N431" s="36">
        <v>1</v>
      </c>
      <c r="P431" s="42">
        <f t="shared" ref="P431:P462" si="40">ROUND(E431/12*D431,3)</f>
        <v>123.2</v>
      </c>
      <c r="Q431" s="78">
        <f>P431/D431</f>
        <v>1</v>
      </c>
    </row>
    <row r="432" spans="1:17" x14ac:dyDescent="0.25">
      <c r="A432">
        <f t="shared" ref="A432:A462" si="41">B432*10000+F432</f>
        <v>493671981</v>
      </c>
      <c r="B432" s="52">
        <v>49367</v>
      </c>
      <c r="C432" s="37" t="s">
        <v>22</v>
      </c>
      <c r="D432" s="38">
        <v>123.2</v>
      </c>
      <c r="E432" s="38">
        <v>8.39</v>
      </c>
      <c r="F432" s="36">
        <v>1981</v>
      </c>
      <c r="G432" s="37" t="s">
        <v>3</v>
      </c>
      <c r="H432" s="37" t="s">
        <v>2</v>
      </c>
      <c r="I432" s="37" t="s">
        <v>2</v>
      </c>
      <c r="J432" s="37" t="s">
        <v>2</v>
      </c>
      <c r="K432" s="40"/>
      <c r="L432" s="40"/>
      <c r="M432" s="40"/>
      <c r="N432" s="36">
        <v>1</v>
      </c>
      <c r="P432" s="42">
        <f t="shared" si="40"/>
        <v>86.137</v>
      </c>
      <c r="Q432" s="78">
        <f t="shared" ref="Q432:Q462" si="42">P432/D432</f>
        <v>0.69916396103896106</v>
      </c>
    </row>
    <row r="433" spans="1:17" x14ac:dyDescent="0.25">
      <c r="A433">
        <f t="shared" si="41"/>
        <v>493671982</v>
      </c>
      <c r="B433" s="52">
        <v>49367</v>
      </c>
      <c r="C433" s="37" t="s">
        <v>22</v>
      </c>
      <c r="D433" s="38">
        <v>123.2</v>
      </c>
      <c r="E433" s="38">
        <v>17.399999999999999</v>
      </c>
      <c r="F433" s="36">
        <v>1982</v>
      </c>
      <c r="G433" s="37" t="s">
        <v>3</v>
      </c>
      <c r="H433" s="37" t="s">
        <v>2</v>
      </c>
      <c r="I433" s="37" t="s">
        <v>2</v>
      </c>
      <c r="J433" s="37" t="s">
        <v>2</v>
      </c>
      <c r="K433" s="39"/>
      <c r="L433" s="39"/>
      <c r="M433" s="39"/>
      <c r="N433" s="36">
        <v>1</v>
      </c>
      <c r="P433" s="42">
        <f t="shared" si="40"/>
        <v>178.64</v>
      </c>
      <c r="Q433" s="78">
        <f t="shared" si="42"/>
        <v>1.45</v>
      </c>
    </row>
    <row r="434" spans="1:17" x14ac:dyDescent="0.25">
      <c r="A434">
        <f t="shared" si="41"/>
        <v>493671983</v>
      </c>
      <c r="B434" s="52">
        <v>49367</v>
      </c>
      <c r="C434" s="37" t="s">
        <v>22</v>
      </c>
      <c r="D434" s="38">
        <v>123.2</v>
      </c>
      <c r="E434" s="38">
        <v>26.66</v>
      </c>
      <c r="F434" s="36">
        <v>1983</v>
      </c>
      <c r="G434" s="37" t="s">
        <v>3</v>
      </c>
      <c r="H434" s="37" t="s">
        <v>2</v>
      </c>
      <c r="I434" s="37" t="s">
        <v>2</v>
      </c>
      <c r="J434" s="37" t="s">
        <v>58</v>
      </c>
      <c r="K434" s="39"/>
      <c r="L434" s="39"/>
      <c r="M434" s="39"/>
      <c r="N434" s="36">
        <v>1</v>
      </c>
      <c r="P434" s="42">
        <f t="shared" si="40"/>
        <v>273.709</v>
      </c>
      <c r="Q434" s="78">
        <f t="shared" si="42"/>
        <v>2.2216639610389608</v>
      </c>
    </row>
    <row r="435" spans="1:17" x14ac:dyDescent="0.25">
      <c r="A435">
        <f t="shared" si="41"/>
        <v>493671984</v>
      </c>
      <c r="B435" s="52">
        <v>49367</v>
      </c>
      <c r="C435" s="37" t="s">
        <v>22</v>
      </c>
      <c r="D435" s="38">
        <v>123.2</v>
      </c>
      <c r="E435" s="38">
        <v>23.81</v>
      </c>
      <c r="F435" s="36">
        <v>1984</v>
      </c>
      <c r="G435" s="37" t="s">
        <v>3</v>
      </c>
      <c r="H435" s="37" t="s">
        <v>2</v>
      </c>
      <c r="I435" s="37" t="s">
        <v>2</v>
      </c>
      <c r="J435" s="37" t="s">
        <v>58</v>
      </c>
      <c r="K435" s="39"/>
      <c r="L435" s="39"/>
      <c r="M435" s="39"/>
      <c r="N435" s="36">
        <v>1</v>
      </c>
      <c r="P435" s="42">
        <f t="shared" si="40"/>
        <v>244.44900000000001</v>
      </c>
      <c r="Q435" s="78">
        <f t="shared" si="42"/>
        <v>1.9841639610389612</v>
      </c>
    </row>
    <row r="436" spans="1:17" x14ac:dyDescent="0.25">
      <c r="A436">
        <f t="shared" si="41"/>
        <v>493671985</v>
      </c>
      <c r="B436" s="52">
        <v>49367</v>
      </c>
      <c r="C436" s="37" t="s">
        <v>22</v>
      </c>
      <c r="D436" s="38">
        <v>123.2</v>
      </c>
      <c r="E436" s="38">
        <v>27.12</v>
      </c>
      <c r="F436" s="36">
        <v>1985</v>
      </c>
      <c r="G436" s="37" t="s">
        <v>3</v>
      </c>
      <c r="H436" s="37" t="s">
        <v>2</v>
      </c>
      <c r="I436" s="37" t="s">
        <v>2</v>
      </c>
      <c r="J436" s="37" t="s">
        <v>58</v>
      </c>
      <c r="K436" s="39"/>
      <c r="L436" s="39"/>
      <c r="M436" s="39"/>
      <c r="N436" s="36">
        <v>1</v>
      </c>
      <c r="P436" s="42">
        <f t="shared" si="40"/>
        <v>278.43200000000002</v>
      </c>
      <c r="Q436" s="78">
        <f t="shared" si="42"/>
        <v>2.2600000000000002</v>
      </c>
    </row>
    <row r="437" spans="1:17" x14ac:dyDescent="0.25">
      <c r="A437">
        <f t="shared" si="41"/>
        <v>493671986</v>
      </c>
      <c r="B437" s="52">
        <v>49367</v>
      </c>
      <c r="C437" s="37" t="s">
        <v>22</v>
      </c>
      <c r="D437" s="38">
        <v>123.2</v>
      </c>
      <c r="E437" s="38">
        <v>25.26</v>
      </c>
      <c r="F437" s="36">
        <v>1986</v>
      </c>
      <c r="G437" s="37" t="s">
        <v>3</v>
      </c>
      <c r="H437" s="37" t="s">
        <v>2</v>
      </c>
      <c r="I437" s="37" t="s">
        <v>2</v>
      </c>
      <c r="J437" s="37" t="s">
        <v>58</v>
      </c>
      <c r="K437" s="39"/>
      <c r="L437" s="39"/>
      <c r="M437" s="39"/>
      <c r="N437" s="36">
        <v>1</v>
      </c>
      <c r="P437" s="42">
        <f t="shared" si="40"/>
        <v>259.33600000000001</v>
      </c>
      <c r="Q437" s="78">
        <f t="shared" si="42"/>
        <v>2.105</v>
      </c>
    </row>
    <row r="438" spans="1:17" x14ac:dyDescent="0.25">
      <c r="A438">
        <f t="shared" si="41"/>
        <v>493671987</v>
      </c>
      <c r="B438" s="52">
        <v>49367</v>
      </c>
      <c r="C438" s="37" t="s">
        <v>22</v>
      </c>
      <c r="D438" s="38">
        <v>123.2</v>
      </c>
      <c r="E438" s="38">
        <v>22.31</v>
      </c>
      <c r="F438" s="36">
        <v>1987</v>
      </c>
      <c r="G438" s="37" t="s">
        <v>3</v>
      </c>
      <c r="H438" s="37" t="s">
        <v>2</v>
      </c>
      <c r="I438" s="37" t="s">
        <v>2</v>
      </c>
      <c r="J438" s="37" t="s">
        <v>58</v>
      </c>
      <c r="K438" s="39"/>
      <c r="L438" s="39"/>
      <c r="M438" s="39"/>
      <c r="N438" s="36">
        <v>1</v>
      </c>
      <c r="P438" s="42">
        <f t="shared" si="40"/>
        <v>229.04900000000001</v>
      </c>
      <c r="Q438" s="78">
        <f t="shared" si="42"/>
        <v>1.859163961038961</v>
      </c>
    </row>
    <row r="439" spans="1:17" x14ac:dyDescent="0.25">
      <c r="A439">
        <f t="shared" si="41"/>
        <v>493671988</v>
      </c>
      <c r="B439" s="52">
        <v>49367</v>
      </c>
      <c r="C439" s="37" t="s">
        <v>22</v>
      </c>
      <c r="D439" s="38">
        <v>128</v>
      </c>
      <c r="E439" s="38">
        <v>29.85</v>
      </c>
      <c r="F439" s="36">
        <v>1988</v>
      </c>
      <c r="G439" s="37" t="s">
        <v>3</v>
      </c>
      <c r="H439" s="37" t="s">
        <v>2</v>
      </c>
      <c r="I439" s="37" t="s">
        <v>2</v>
      </c>
      <c r="J439" s="37" t="s">
        <v>58</v>
      </c>
      <c r="K439" s="39"/>
      <c r="L439" s="39"/>
      <c r="M439" s="39"/>
      <c r="N439" s="36">
        <v>1</v>
      </c>
      <c r="P439" s="42">
        <f t="shared" si="40"/>
        <v>318.39999999999998</v>
      </c>
      <c r="Q439" s="78">
        <f t="shared" si="42"/>
        <v>2.4874999999999998</v>
      </c>
    </row>
    <row r="440" spans="1:17" x14ac:dyDescent="0.25">
      <c r="A440">
        <f t="shared" si="41"/>
        <v>493671989</v>
      </c>
      <c r="B440" s="52">
        <v>49367</v>
      </c>
      <c r="C440" s="37" t="s">
        <v>22</v>
      </c>
      <c r="D440" s="38">
        <v>128</v>
      </c>
      <c r="E440" s="38">
        <v>21.55</v>
      </c>
      <c r="F440" s="36">
        <v>1989</v>
      </c>
      <c r="G440" s="37" t="s">
        <v>3</v>
      </c>
      <c r="H440" s="37" t="s">
        <v>2</v>
      </c>
      <c r="I440" s="37" t="s">
        <v>2</v>
      </c>
      <c r="J440" s="37" t="s">
        <v>58</v>
      </c>
      <c r="K440" s="39"/>
      <c r="L440" s="39"/>
      <c r="M440" s="39"/>
      <c r="N440" s="36">
        <v>1</v>
      </c>
      <c r="P440" s="42">
        <f t="shared" si="40"/>
        <v>229.86699999999999</v>
      </c>
      <c r="Q440" s="78">
        <f t="shared" si="42"/>
        <v>1.7958359374999999</v>
      </c>
    </row>
    <row r="441" spans="1:17" x14ac:dyDescent="0.25">
      <c r="A441">
        <f t="shared" si="41"/>
        <v>493671990</v>
      </c>
      <c r="B441" s="52">
        <v>49367</v>
      </c>
      <c r="C441" s="37" t="s">
        <v>22</v>
      </c>
      <c r="D441" s="38">
        <v>128</v>
      </c>
      <c r="E441" s="38">
        <v>30.8</v>
      </c>
      <c r="F441" s="36">
        <v>1990</v>
      </c>
      <c r="G441" s="37" t="s">
        <v>3</v>
      </c>
      <c r="H441" s="37" t="s">
        <v>2</v>
      </c>
      <c r="I441" s="37" t="s">
        <v>2</v>
      </c>
      <c r="J441" s="37" t="s">
        <v>58</v>
      </c>
      <c r="K441" s="39"/>
      <c r="L441" s="39"/>
      <c r="M441" s="39"/>
      <c r="N441" s="36">
        <v>1</v>
      </c>
      <c r="P441" s="42">
        <f t="shared" si="40"/>
        <v>328.53300000000002</v>
      </c>
      <c r="Q441" s="78">
        <f t="shared" si="42"/>
        <v>2.5666640625000001</v>
      </c>
    </row>
    <row r="442" spans="1:17" x14ac:dyDescent="0.25">
      <c r="A442">
        <f t="shared" si="41"/>
        <v>493671991</v>
      </c>
      <c r="B442" s="52">
        <v>49367</v>
      </c>
      <c r="C442" s="37" t="s">
        <v>22</v>
      </c>
      <c r="D442" s="38">
        <v>128</v>
      </c>
      <c r="E442" s="38">
        <v>14.28</v>
      </c>
      <c r="F442" s="36">
        <v>1991</v>
      </c>
      <c r="G442" s="37" t="s">
        <v>59</v>
      </c>
      <c r="H442" s="37" t="s">
        <v>2</v>
      </c>
      <c r="I442" s="37" t="s">
        <v>2</v>
      </c>
      <c r="J442" s="37" t="s">
        <v>58</v>
      </c>
      <c r="K442" s="39"/>
      <c r="L442" s="39"/>
      <c r="M442" s="39"/>
      <c r="N442" s="36">
        <v>1</v>
      </c>
      <c r="P442" s="42">
        <f t="shared" si="40"/>
        <v>152.32</v>
      </c>
      <c r="Q442" s="78">
        <f t="shared" si="42"/>
        <v>1.19</v>
      </c>
    </row>
    <row r="443" spans="1:17" x14ac:dyDescent="0.25">
      <c r="A443">
        <f t="shared" si="41"/>
        <v>493671992</v>
      </c>
      <c r="B443" s="52">
        <v>49367</v>
      </c>
      <c r="C443" s="37" t="s">
        <v>22</v>
      </c>
      <c r="D443" s="38">
        <v>128</v>
      </c>
      <c r="E443" s="38">
        <v>12.8</v>
      </c>
      <c r="F443" s="36">
        <v>1992</v>
      </c>
      <c r="G443" s="37" t="s">
        <v>3</v>
      </c>
      <c r="H443" s="37" t="s">
        <v>2</v>
      </c>
      <c r="I443" s="37" t="s">
        <v>2</v>
      </c>
      <c r="J443" s="37" t="s">
        <v>58</v>
      </c>
      <c r="K443" s="39"/>
      <c r="L443" s="39"/>
      <c r="M443" s="39"/>
      <c r="N443" s="36">
        <v>1</v>
      </c>
      <c r="P443" s="42">
        <f t="shared" si="40"/>
        <v>136.53299999999999</v>
      </c>
      <c r="Q443" s="78">
        <f t="shared" si="42"/>
        <v>1.0666640624999999</v>
      </c>
    </row>
    <row r="444" spans="1:17" x14ac:dyDescent="0.25">
      <c r="A444">
        <f t="shared" si="41"/>
        <v>493671993</v>
      </c>
      <c r="B444" s="52">
        <v>49367</v>
      </c>
      <c r="C444" s="37" t="s">
        <v>22</v>
      </c>
      <c r="D444" s="38">
        <v>128</v>
      </c>
      <c r="E444" s="38">
        <v>11.69</v>
      </c>
      <c r="F444" s="36">
        <v>1993</v>
      </c>
      <c r="G444" s="37" t="s">
        <v>3</v>
      </c>
      <c r="H444" s="37" t="s">
        <v>2</v>
      </c>
      <c r="I444" s="37" t="s">
        <v>2</v>
      </c>
      <c r="J444" s="37" t="s">
        <v>58</v>
      </c>
      <c r="K444" s="39"/>
      <c r="L444" s="39"/>
      <c r="M444" s="39"/>
      <c r="N444" s="36">
        <v>1</v>
      </c>
      <c r="P444" s="42">
        <f t="shared" si="40"/>
        <v>124.693</v>
      </c>
      <c r="Q444" s="78">
        <f t="shared" si="42"/>
        <v>0.97416406249999998</v>
      </c>
    </row>
    <row r="445" spans="1:17" x14ac:dyDescent="0.25">
      <c r="A445">
        <f t="shared" si="41"/>
        <v>493671994</v>
      </c>
      <c r="B445" s="52">
        <v>49367</v>
      </c>
      <c r="C445" s="37" t="s">
        <v>22</v>
      </c>
      <c r="D445" s="38">
        <v>128</v>
      </c>
      <c r="E445" s="38">
        <v>10.36</v>
      </c>
      <c r="F445" s="36">
        <v>1994</v>
      </c>
      <c r="G445" s="37" t="s">
        <v>59</v>
      </c>
      <c r="H445" s="37" t="s">
        <v>2</v>
      </c>
      <c r="I445" s="37" t="s">
        <v>2</v>
      </c>
      <c r="J445" s="37" t="s">
        <v>58</v>
      </c>
      <c r="K445" s="39"/>
      <c r="L445" s="39"/>
      <c r="M445" s="39"/>
      <c r="N445" s="36">
        <v>1</v>
      </c>
      <c r="P445" s="42">
        <f t="shared" si="40"/>
        <v>110.50700000000001</v>
      </c>
      <c r="Q445" s="78">
        <f t="shared" si="42"/>
        <v>0.86333593750000004</v>
      </c>
    </row>
    <row r="446" spans="1:17" x14ac:dyDescent="0.25">
      <c r="A446">
        <f t="shared" si="41"/>
        <v>493671995</v>
      </c>
      <c r="B446" s="52">
        <v>49367</v>
      </c>
      <c r="C446" s="37" t="s">
        <v>22</v>
      </c>
      <c r="D446" s="38">
        <v>128</v>
      </c>
      <c r="E446" s="38">
        <v>16.27</v>
      </c>
      <c r="F446" s="36">
        <v>1995</v>
      </c>
      <c r="G446" s="37" t="s">
        <v>3</v>
      </c>
      <c r="H446" s="37" t="s">
        <v>2</v>
      </c>
      <c r="I446" s="37" t="s">
        <v>2</v>
      </c>
      <c r="J446" s="37" t="s">
        <v>58</v>
      </c>
      <c r="K446" s="39"/>
      <c r="L446" s="39"/>
      <c r="M446" s="39"/>
      <c r="N446" s="36">
        <v>1</v>
      </c>
      <c r="P446" s="42">
        <f t="shared" si="40"/>
        <v>173.547</v>
      </c>
      <c r="Q446" s="78">
        <f t="shared" si="42"/>
        <v>1.3558359375</v>
      </c>
    </row>
    <row r="447" spans="1:17" x14ac:dyDescent="0.25">
      <c r="A447">
        <f t="shared" si="41"/>
        <v>493671996</v>
      </c>
      <c r="B447" s="52">
        <v>49367</v>
      </c>
      <c r="C447" s="37" t="s">
        <v>22</v>
      </c>
      <c r="D447" s="38">
        <v>128</v>
      </c>
      <c r="E447" s="38">
        <v>13.42</v>
      </c>
      <c r="F447" s="36">
        <v>1996</v>
      </c>
      <c r="G447" s="37" t="s">
        <v>3</v>
      </c>
      <c r="H447" s="37" t="s">
        <v>2</v>
      </c>
      <c r="I447" s="37" t="s">
        <v>2</v>
      </c>
      <c r="J447" s="37" t="s">
        <v>58</v>
      </c>
      <c r="K447" s="39"/>
      <c r="L447" s="39"/>
      <c r="M447" s="39"/>
      <c r="N447" s="36">
        <v>1</v>
      </c>
      <c r="P447" s="42">
        <f t="shared" si="40"/>
        <v>143.14699999999999</v>
      </c>
      <c r="Q447" s="78">
        <f t="shared" si="42"/>
        <v>1.1183359374999999</v>
      </c>
    </row>
    <row r="448" spans="1:17" x14ac:dyDescent="0.25">
      <c r="A448">
        <f t="shared" si="41"/>
        <v>493671997</v>
      </c>
      <c r="B448" s="52">
        <v>49367</v>
      </c>
      <c r="C448" s="37" t="s">
        <v>22</v>
      </c>
      <c r="D448" s="38">
        <v>128</v>
      </c>
      <c r="E448" s="38">
        <v>19.87</v>
      </c>
      <c r="F448" s="36">
        <v>1997</v>
      </c>
      <c r="G448" s="37" t="s">
        <v>3</v>
      </c>
      <c r="H448" s="37" t="s">
        <v>2</v>
      </c>
      <c r="I448" s="37" t="s">
        <v>2</v>
      </c>
      <c r="J448" s="37" t="s">
        <v>58</v>
      </c>
      <c r="K448" s="39"/>
      <c r="L448" s="39"/>
      <c r="M448" s="39"/>
      <c r="N448" s="36">
        <v>1</v>
      </c>
      <c r="P448" s="42">
        <f t="shared" si="40"/>
        <v>211.947</v>
      </c>
      <c r="Q448" s="78">
        <f t="shared" si="42"/>
        <v>1.6558359375</v>
      </c>
    </row>
    <row r="449" spans="1:17" x14ac:dyDescent="0.25">
      <c r="A449">
        <f t="shared" si="41"/>
        <v>493671998</v>
      </c>
      <c r="B449" s="52">
        <v>49367</v>
      </c>
      <c r="C449" s="37" t="s">
        <v>22</v>
      </c>
      <c r="D449" s="38">
        <v>128</v>
      </c>
      <c r="E449" s="38">
        <v>16.559999999999999</v>
      </c>
      <c r="F449" s="36">
        <v>1998</v>
      </c>
      <c r="G449" s="37" t="s">
        <v>59</v>
      </c>
      <c r="H449" s="37" t="s">
        <v>2</v>
      </c>
      <c r="I449" s="37" t="s">
        <v>2</v>
      </c>
      <c r="J449" s="37" t="s">
        <v>58</v>
      </c>
      <c r="K449" s="39"/>
      <c r="L449" s="39"/>
      <c r="M449" s="39"/>
      <c r="N449" s="36">
        <v>1</v>
      </c>
      <c r="P449" s="42">
        <f t="shared" si="40"/>
        <v>176.64</v>
      </c>
      <c r="Q449" s="78">
        <f t="shared" si="42"/>
        <v>1.38</v>
      </c>
    </row>
    <row r="450" spans="1:17" x14ac:dyDescent="0.25">
      <c r="A450">
        <f t="shared" si="41"/>
        <v>493671999</v>
      </c>
      <c r="B450" s="52">
        <v>49367</v>
      </c>
      <c r="C450" s="37" t="s">
        <v>22</v>
      </c>
      <c r="D450" s="38">
        <v>128</v>
      </c>
      <c r="E450" s="38">
        <v>16.02</v>
      </c>
      <c r="F450" s="36">
        <v>1999</v>
      </c>
      <c r="G450" s="37" t="s">
        <v>3</v>
      </c>
      <c r="H450" s="37" t="s">
        <v>2</v>
      </c>
      <c r="I450" s="37" t="s">
        <v>2</v>
      </c>
      <c r="J450" s="37" t="s">
        <v>58</v>
      </c>
      <c r="K450" s="39"/>
      <c r="L450" s="39"/>
      <c r="M450" s="39"/>
      <c r="N450" s="36">
        <v>1</v>
      </c>
      <c r="P450" s="42">
        <f t="shared" si="40"/>
        <v>170.88</v>
      </c>
      <c r="Q450" s="78">
        <f t="shared" si="42"/>
        <v>1.335</v>
      </c>
    </row>
    <row r="451" spans="1:17" x14ac:dyDescent="0.25">
      <c r="A451">
        <f t="shared" si="41"/>
        <v>493672000</v>
      </c>
      <c r="B451" s="52">
        <v>49367</v>
      </c>
      <c r="C451" s="37" t="s">
        <v>22</v>
      </c>
      <c r="D451" s="38">
        <v>128</v>
      </c>
      <c r="E451" s="38">
        <v>14.99</v>
      </c>
      <c r="F451" s="36">
        <v>2000</v>
      </c>
      <c r="G451" s="37" t="s">
        <v>3</v>
      </c>
      <c r="H451" s="37" t="s">
        <v>2</v>
      </c>
      <c r="I451" s="37" t="s">
        <v>2</v>
      </c>
      <c r="J451" s="37" t="s">
        <v>58</v>
      </c>
      <c r="K451" s="39"/>
      <c r="L451" s="39"/>
      <c r="M451" s="39"/>
      <c r="N451" s="36">
        <v>1</v>
      </c>
      <c r="P451" s="42">
        <f t="shared" si="40"/>
        <v>159.893</v>
      </c>
      <c r="Q451" s="78">
        <f t="shared" si="42"/>
        <v>1.2491640625</v>
      </c>
    </row>
    <row r="452" spans="1:17" x14ac:dyDescent="0.25">
      <c r="A452">
        <f t="shared" si="41"/>
        <v>493672001</v>
      </c>
      <c r="B452" s="52">
        <v>49367</v>
      </c>
      <c r="C452" s="37" t="s">
        <v>22</v>
      </c>
      <c r="D452" s="38">
        <v>128</v>
      </c>
      <c r="E452" s="38">
        <v>15.97</v>
      </c>
      <c r="F452" s="36">
        <v>2001</v>
      </c>
      <c r="G452" s="37" t="s">
        <v>3</v>
      </c>
      <c r="H452" s="37" t="s">
        <v>2</v>
      </c>
      <c r="I452" s="37" t="s">
        <v>2</v>
      </c>
      <c r="J452" s="37" t="s">
        <v>58</v>
      </c>
      <c r="K452" s="39"/>
      <c r="L452" s="39"/>
      <c r="M452" s="39"/>
      <c r="N452" s="36">
        <v>1</v>
      </c>
      <c r="P452" s="42">
        <f t="shared" si="40"/>
        <v>170.34700000000001</v>
      </c>
      <c r="Q452" s="78">
        <f t="shared" si="42"/>
        <v>1.3308359375000001</v>
      </c>
    </row>
    <row r="453" spans="1:17" x14ac:dyDescent="0.25">
      <c r="A453">
        <f t="shared" si="41"/>
        <v>493672002</v>
      </c>
      <c r="B453" s="52">
        <v>49367</v>
      </c>
      <c r="C453" s="37" t="s">
        <v>22</v>
      </c>
      <c r="D453" s="38">
        <v>128</v>
      </c>
      <c r="E453" s="38">
        <v>19.350000000000001</v>
      </c>
      <c r="F453" s="36">
        <v>2002</v>
      </c>
      <c r="G453" s="37" t="s">
        <v>59</v>
      </c>
      <c r="H453" s="37" t="s">
        <v>2</v>
      </c>
      <c r="I453" s="37" t="s">
        <v>2</v>
      </c>
      <c r="J453" s="37" t="s">
        <v>58</v>
      </c>
      <c r="K453" s="39"/>
      <c r="L453" s="39"/>
      <c r="M453" s="39"/>
      <c r="N453" s="36">
        <v>1</v>
      </c>
      <c r="P453" s="42">
        <f t="shared" si="40"/>
        <v>206.4</v>
      </c>
      <c r="Q453" s="78">
        <f t="shared" si="42"/>
        <v>1.6125</v>
      </c>
    </row>
    <row r="454" spans="1:17" x14ac:dyDescent="0.25">
      <c r="A454">
        <f t="shared" si="41"/>
        <v>493672003</v>
      </c>
      <c r="B454" s="52">
        <v>49367</v>
      </c>
      <c r="C454" s="37" t="s">
        <v>22</v>
      </c>
      <c r="D454" s="38">
        <v>128</v>
      </c>
      <c r="E454" s="38">
        <v>19.68</v>
      </c>
      <c r="F454" s="36">
        <v>2003</v>
      </c>
      <c r="G454" s="37" t="s">
        <v>3</v>
      </c>
      <c r="H454" s="37" t="s">
        <v>2</v>
      </c>
      <c r="I454" s="37" t="s">
        <v>2</v>
      </c>
      <c r="J454" s="37" t="s">
        <v>58</v>
      </c>
      <c r="K454" s="39"/>
      <c r="L454" s="39"/>
      <c r="M454" s="39"/>
      <c r="N454" s="36">
        <v>1</v>
      </c>
      <c r="P454" s="42">
        <f t="shared" si="40"/>
        <v>209.92</v>
      </c>
      <c r="Q454" s="78">
        <f t="shared" si="42"/>
        <v>1.64</v>
      </c>
    </row>
    <row r="455" spans="1:17" x14ac:dyDescent="0.25">
      <c r="A455">
        <f t="shared" si="41"/>
        <v>493672004</v>
      </c>
      <c r="B455" s="52">
        <v>49367</v>
      </c>
      <c r="C455" s="37" t="s">
        <v>22</v>
      </c>
      <c r="D455" s="38">
        <v>128</v>
      </c>
      <c r="E455" s="38">
        <v>20.81</v>
      </c>
      <c r="F455" s="36">
        <v>2004</v>
      </c>
      <c r="G455" s="37" t="s">
        <v>3</v>
      </c>
      <c r="H455" s="37" t="s">
        <v>2</v>
      </c>
      <c r="I455" s="37" t="s">
        <v>2</v>
      </c>
      <c r="J455" s="37" t="s">
        <v>2</v>
      </c>
      <c r="K455" s="39"/>
      <c r="L455" s="39"/>
      <c r="M455" s="39"/>
      <c r="N455" s="36">
        <v>1</v>
      </c>
      <c r="P455" s="42">
        <f t="shared" si="40"/>
        <v>221.97300000000001</v>
      </c>
      <c r="Q455" s="78">
        <f t="shared" si="42"/>
        <v>1.7341640625000001</v>
      </c>
    </row>
    <row r="456" spans="1:17" x14ac:dyDescent="0.25">
      <c r="A456">
        <f t="shared" si="41"/>
        <v>493672005</v>
      </c>
      <c r="B456" s="52">
        <v>49367</v>
      </c>
      <c r="C456" s="37" t="s">
        <v>22</v>
      </c>
      <c r="D456" s="38">
        <v>128</v>
      </c>
      <c r="E456" s="38">
        <v>9.1199999999999992</v>
      </c>
      <c r="F456" s="36">
        <v>2005</v>
      </c>
      <c r="G456" s="37" t="s">
        <v>60</v>
      </c>
      <c r="H456" s="37" t="s">
        <v>2</v>
      </c>
      <c r="I456" s="37" t="s">
        <v>2</v>
      </c>
      <c r="J456" s="37" t="s">
        <v>2</v>
      </c>
      <c r="K456" s="39"/>
      <c r="L456" s="39"/>
      <c r="M456" s="39"/>
      <c r="N456" s="36">
        <v>1</v>
      </c>
      <c r="P456" s="42">
        <f t="shared" si="40"/>
        <v>97.28</v>
      </c>
      <c r="Q456" s="78">
        <f t="shared" si="42"/>
        <v>0.76</v>
      </c>
    </row>
    <row r="457" spans="1:17" x14ac:dyDescent="0.25">
      <c r="A457">
        <f t="shared" si="41"/>
        <v>493672006</v>
      </c>
      <c r="B457" s="52">
        <v>49367</v>
      </c>
      <c r="C457" s="37" t="s">
        <v>22</v>
      </c>
      <c r="D457" s="38">
        <v>128</v>
      </c>
      <c r="E457" s="38">
        <v>21.53</v>
      </c>
      <c r="F457" s="36">
        <v>2006</v>
      </c>
      <c r="G457" s="37" t="s">
        <v>3</v>
      </c>
      <c r="H457" s="37" t="s">
        <v>2</v>
      </c>
      <c r="I457" s="37" t="s">
        <v>2</v>
      </c>
      <c r="J457" s="37" t="s">
        <v>38</v>
      </c>
      <c r="K457" s="39"/>
      <c r="L457" s="39"/>
      <c r="M457" s="41">
        <v>0</v>
      </c>
      <c r="N457" s="36">
        <v>1</v>
      </c>
      <c r="P457" s="42">
        <f t="shared" si="40"/>
        <v>229.65299999999999</v>
      </c>
      <c r="Q457" s="78">
        <f t="shared" si="42"/>
        <v>1.7941640624999999</v>
      </c>
    </row>
    <row r="458" spans="1:17" x14ac:dyDescent="0.25">
      <c r="A458">
        <f t="shared" si="41"/>
        <v>493672007</v>
      </c>
      <c r="B458" s="52">
        <v>49367</v>
      </c>
      <c r="C458" s="37" t="s">
        <v>22</v>
      </c>
      <c r="D458" s="38">
        <v>128</v>
      </c>
      <c r="E458" s="38">
        <v>19.920000000000002</v>
      </c>
      <c r="F458" s="36">
        <v>2007</v>
      </c>
      <c r="G458" s="37" t="s">
        <v>3</v>
      </c>
      <c r="H458" s="37" t="s">
        <v>2</v>
      </c>
      <c r="I458" s="37" t="s">
        <v>2</v>
      </c>
      <c r="J458" s="37" t="s">
        <v>38</v>
      </c>
      <c r="K458" s="41">
        <v>29.8</v>
      </c>
      <c r="L458" s="41">
        <v>-20.78</v>
      </c>
      <c r="M458" s="41">
        <v>0</v>
      </c>
      <c r="N458" s="36">
        <v>1</v>
      </c>
      <c r="P458" s="42">
        <f t="shared" si="40"/>
        <v>212.48</v>
      </c>
      <c r="Q458" s="78">
        <f t="shared" si="42"/>
        <v>1.66</v>
      </c>
    </row>
    <row r="459" spans="1:17" x14ac:dyDescent="0.25">
      <c r="A459">
        <f t="shared" si="41"/>
        <v>493672008</v>
      </c>
      <c r="B459" s="52">
        <v>49367</v>
      </c>
      <c r="C459" s="37" t="s">
        <v>22</v>
      </c>
      <c r="D459" s="38">
        <v>128</v>
      </c>
      <c r="E459" s="38">
        <v>20.309999999999999</v>
      </c>
      <c r="F459" s="36">
        <v>2008</v>
      </c>
      <c r="G459" s="37" t="s">
        <v>3</v>
      </c>
      <c r="H459" s="37" t="s">
        <v>2</v>
      </c>
      <c r="I459" s="37" t="s">
        <v>2</v>
      </c>
      <c r="J459" s="37" t="s">
        <v>38</v>
      </c>
      <c r="K459" s="41">
        <v>44.22</v>
      </c>
      <c r="L459" s="41">
        <v>23.91</v>
      </c>
      <c r="M459" s="38">
        <v>0</v>
      </c>
      <c r="N459" s="36">
        <v>1</v>
      </c>
      <c r="P459" s="42">
        <f t="shared" si="40"/>
        <v>216.64</v>
      </c>
      <c r="Q459" s="78">
        <f t="shared" si="42"/>
        <v>1.6924999999999999</v>
      </c>
    </row>
    <row r="460" spans="1:17" x14ac:dyDescent="0.25">
      <c r="A460">
        <f t="shared" si="41"/>
        <v>493672009</v>
      </c>
      <c r="B460" s="52">
        <v>49367</v>
      </c>
      <c r="C460" s="37" t="s">
        <v>22</v>
      </c>
      <c r="D460" s="38">
        <v>128</v>
      </c>
      <c r="E460" s="38">
        <v>17.989999999999998</v>
      </c>
      <c r="F460" s="36">
        <v>2009</v>
      </c>
      <c r="G460" s="37" t="s">
        <v>3</v>
      </c>
      <c r="H460" s="37" t="s">
        <v>2</v>
      </c>
      <c r="I460" s="37" t="s">
        <v>2</v>
      </c>
      <c r="J460" s="37" t="s">
        <v>38</v>
      </c>
      <c r="K460" s="38">
        <v>23.91</v>
      </c>
      <c r="L460" s="38">
        <v>5.92</v>
      </c>
      <c r="M460" s="38">
        <v>0</v>
      </c>
      <c r="N460" s="36">
        <v>1</v>
      </c>
      <c r="P460" s="42">
        <f t="shared" si="40"/>
        <v>191.893</v>
      </c>
      <c r="Q460" s="78">
        <f t="shared" si="42"/>
        <v>1.4991640625</v>
      </c>
    </row>
    <row r="461" spans="1:17" x14ac:dyDescent="0.25">
      <c r="A461">
        <f t="shared" si="41"/>
        <v>493672010</v>
      </c>
      <c r="B461" s="52">
        <v>49367</v>
      </c>
      <c r="C461" s="37" t="s">
        <v>22</v>
      </c>
      <c r="D461" s="38">
        <v>128</v>
      </c>
      <c r="E461" s="38">
        <v>20.41</v>
      </c>
      <c r="F461" s="36">
        <v>2010</v>
      </c>
      <c r="G461" s="37" t="s">
        <v>2</v>
      </c>
      <c r="H461" s="37" t="s">
        <v>2</v>
      </c>
      <c r="I461" s="37" t="s">
        <v>2</v>
      </c>
      <c r="J461" s="37" t="s">
        <v>38</v>
      </c>
      <c r="K461" s="38">
        <v>5.92</v>
      </c>
      <c r="L461" s="38">
        <v>-14.49</v>
      </c>
      <c r="M461" s="38">
        <v>0</v>
      </c>
      <c r="N461" s="36">
        <v>1</v>
      </c>
      <c r="P461" s="42">
        <f t="shared" si="40"/>
        <v>217.70699999999999</v>
      </c>
      <c r="Q461" s="78">
        <f t="shared" si="42"/>
        <v>1.7008359375</v>
      </c>
    </row>
    <row r="462" spans="1:17" x14ac:dyDescent="0.25">
      <c r="A462">
        <f t="shared" si="41"/>
        <v>493672011</v>
      </c>
      <c r="B462" s="52">
        <v>49367</v>
      </c>
      <c r="C462" s="37" t="s">
        <v>22</v>
      </c>
      <c r="D462" s="38">
        <v>128</v>
      </c>
      <c r="E462" s="38">
        <v>0</v>
      </c>
      <c r="F462" s="36">
        <v>2011</v>
      </c>
      <c r="G462" s="37" t="s">
        <v>2</v>
      </c>
      <c r="H462" s="37" t="s">
        <v>2</v>
      </c>
      <c r="I462" s="37" t="s">
        <v>2</v>
      </c>
      <c r="J462" s="37" t="s">
        <v>38</v>
      </c>
      <c r="K462" s="38">
        <v>-14.49</v>
      </c>
      <c r="L462" s="38">
        <v>0</v>
      </c>
      <c r="M462" s="38">
        <v>0</v>
      </c>
      <c r="N462" s="36">
        <v>1</v>
      </c>
      <c r="P462" s="42">
        <f t="shared" si="40"/>
        <v>0</v>
      </c>
      <c r="Q462" s="78">
        <f t="shared" si="42"/>
        <v>0</v>
      </c>
    </row>
    <row r="463" spans="1:17" x14ac:dyDescent="0.25">
      <c r="B463" s="53"/>
      <c r="C463" s="37"/>
      <c r="D463" s="38"/>
      <c r="E463" s="38"/>
      <c r="F463" s="36"/>
      <c r="G463" s="37"/>
      <c r="H463" s="37"/>
      <c r="I463" s="37"/>
      <c r="J463" s="37"/>
      <c r="K463" s="38"/>
      <c r="L463" s="38"/>
      <c r="M463" s="38"/>
      <c r="N463" s="36"/>
    </row>
    <row r="464" spans="1:17" x14ac:dyDescent="0.25">
      <c r="A464">
        <f>B464*10000+F464</f>
        <v>493681980</v>
      </c>
      <c r="B464" s="55">
        <v>49368</v>
      </c>
      <c r="C464" s="37" t="s">
        <v>23</v>
      </c>
      <c r="D464" s="38">
        <v>132.1</v>
      </c>
      <c r="E464" s="38">
        <v>2.63</v>
      </c>
      <c r="F464" s="36">
        <v>1980</v>
      </c>
      <c r="G464" s="37" t="s">
        <v>3</v>
      </c>
      <c r="H464" s="37" t="s">
        <v>2</v>
      </c>
      <c r="I464" s="37" t="s">
        <v>2</v>
      </c>
      <c r="J464" s="37" t="s">
        <v>2</v>
      </c>
      <c r="K464" s="40"/>
      <c r="L464" s="40"/>
      <c r="M464" s="40"/>
      <c r="N464" s="36">
        <v>1</v>
      </c>
      <c r="P464" s="42">
        <f t="shared" ref="P464:P495" si="43">ROUND(E464/12*D464,3)</f>
        <v>28.952000000000002</v>
      </c>
      <c r="Q464" s="78">
        <f>P464/D464</f>
        <v>0.21916729750189254</v>
      </c>
    </row>
    <row r="465" spans="1:17" x14ac:dyDescent="0.25">
      <c r="A465">
        <f t="shared" ref="A465:A495" si="44">B465*10000+F465</f>
        <v>493681981</v>
      </c>
      <c r="B465" s="55">
        <v>49368</v>
      </c>
      <c r="C465" s="37" t="s">
        <v>23</v>
      </c>
      <c r="D465" s="38">
        <v>132.1</v>
      </c>
      <c r="E465" s="38">
        <v>2.04</v>
      </c>
      <c r="F465" s="36">
        <v>1981</v>
      </c>
      <c r="G465" s="37" t="s">
        <v>3</v>
      </c>
      <c r="H465" s="37" t="s">
        <v>2</v>
      </c>
      <c r="I465" s="37" t="s">
        <v>2</v>
      </c>
      <c r="J465" s="37" t="s">
        <v>2</v>
      </c>
      <c r="K465" s="40"/>
      <c r="L465" s="40"/>
      <c r="M465" s="40"/>
      <c r="N465" s="36">
        <v>1</v>
      </c>
      <c r="P465" s="42">
        <f t="shared" si="43"/>
        <v>22.457000000000001</v>
      </c>
      <c r="Q465" s="78">
        <f t="shared" ref="Q465:Q495" si="45">P465/D465</f>
        <v>0.17</v>
      </c>
    </row>
    <row r="466" spans="1:17" x14ac:dyDescent="0.25">
      <c r="A466">
        <f t="shared" si="44"/>
        <v>493681982</v>
      </c>
      <c r="B466" s="55">
        <v>49368</v>
      </c>
      <c r="C466" s="37" t="s">
        <v>23</v>
      </c>
      <c r="D466" s="38">
        <v>132.1</v>
      </c>
      <c r="E466" s="38">
        <v>17</v>
      </c>
      <c r="F466" s="36">
        <v>1982</v>
      </c>
      <c r="G466" s="37" t="s">
        <v>3</v>
      </c>
      <c r="H466" s="37" t="s">
        <v>2</v>
      </c>
      <c r="I466" s="37" t="s">
        <v>2</v>
      </c>
      <c r="J466" s="37" t="s">
        <v>2</v>
      </c>
      <c r="K466" s="39"/>
      <c r="L466" s="39"/>
      <c r="M466" s="39"/>
      <c r="N466" s="36">
        <v>1</v>
      </c>
      <c r="P466" s="42">
        <f t="shared" si="43"/>
        <v>187.142</v>
      </c>
      <c r="Q466" s="78">
        <f t="shared" si="45"/>
        <v>1.4166691900075701</v>
      </c>
    </row>
    <row r="467" spans="1:17" x14ac:dyDescent="0.25">
      <c r="A467">
        <f t="shared" si="44"/>
        <v>493681983</v>
      </c>
      <c r="B467" s="55">
        <v>49368</v>
      </c>
      <c r="C467" s="37" t="s">
        <v>23</v>
      </c>
      <c r="D467" s="38">
        <v>132.1</v>
      </c>
      <c r="E467" s="38">
        <v>0.01</v>
      </c>
      <c r="F467" s="36">
        <v>1983</v>
      </c>
      <c r="G467" s="37" t="s">
        <v>7</v>
      </c>
      <c r="H467" s="37" t="s">
        <v>2</v>
      </c>
      <c r="I467" s="37" t="s">
        <v>2</v>
      </c>
      <c r="J467" s="37" t="s">
        <v>58</v>
      </c>
      <c r="K467" s="39"/>
      <c r="L467" s="39"/>
      <c r="M467" s="40"/>
      <c r="N467" s="36">
        <v>1</v>
      </c>
      <c r="P467" s="42">
        <f t="shared" si="43"/>
        <v>0.11</v>
      </c>
      <c r="Q467" s="78">
        <f t="shared" si="45"/>
        <v>8.3270249810749432E-4</v>
      </c>
    </row>
    <row r="468" spans="1:17" x14ac:dyDescent="0.25">
      <c r="A468">
        <f t="shared" si="44"/>
        <v>493681984</v>
      </c>
      <c r="B468" s="55">
        <v>49368</v>
      </c>
      <c r="C468" s="37" t="s">
        <v>23</v>
      </c>
      <c r="D468" s="38">
        <v>132.1</v>
      </c>
      <c r="E468" s="38">
        <v>21</v>
      </c>
      <c r="F468" s="36">
        <v>1984</v>
      </c>
      <c r="G468" s="37" t="s">
        <v>3</v>
      </c>
      <c r="H468" s="37" t="s">
        <v>2</v>
      </c>
      <c r="I468" s="37" t="s">
        <v>2</v>
      </c>
      <c r="J468" s="37" t="s">
        <v>58</v>
      </c>
      <c r="K468" s="39"/>
      <c r="L468" s="39"/>
      <c r="M468" s="39"/>
      <c r="N468" s="36">
        <v>1</v>
      </c>
      <c r="P468" s="42">
        <f t="shared" si="43"/>
        <v>231.17500000000001</v>
      </c>
      <c r="Q468" s="78">
        <f t="shared" si="45"/>
        <v>1.7500000000000002</v>
      </c>
    </row>
    <row r="469" spans="1:17" x14ac:dyDescent="0.25">
      <c r="A469">
        <f t="shared" si="44"/>
        <v>493681985</v>
      </c>
      <c r="B469" s="55">
        <v>49368</v>
      </c>
      <c r="C469" s="37" t="s">
        <v>23</v>
      </c>
      <c r="D469" s="38">
        <v>132.1</v>
      </c>
      <c r="E469" s="38">
        <v>22</v>
      </c>
      <c r="F469" s="36">
        <v>1985</v>
      </c>
      <c r="G469" s="37" t="s">
        <v>3</v>
      </c>
      <c r="H469" s="37" t="s">
        <v>2</v>
      </c>
      <c r="I469" s="37" t="s">
        <v>2</v>
      </c>
      <c r="J469" s="37" t="s">
        <v>58</v>
      </c>
      <c r="K469" s="39"/>
      <c r="L469" s="39"/>
      <c r="M469" s="39"/>
      <c r="N469" s="36">
        <v>1</v>
      </c>
      <c r="P469" s="42">
        <f t="shared" si="43"/>
        <v>242.18299999999999</v>
      </c>
      <c r="Q469" s="78">
        <f t="shared" si="45"/>
        <v>1.8333308099924299</v>
      </c>
    </row>
    <row r="470" spans="1:17" x14ac:dyDescent="0.25">
      <c r="A470">
        <f t="shared" si="44"/>
        <v>493681986</v>
      </c>
      <c r="B470" s="55">
        <v>49368</v>
      </c>
      <c r="C470" s="37" t="s">
        <v>23</v>
      </c>
      <c r="D470" s="38">
        <v>132.1</v>
      </c>
      <c r="E470" s="38">
        <v>19</v>
      </c>
      <c r="F470" s="36">
        <v>1986</v>
      </c>
      <c r="G470" s="37" t="s">
        <v>3</v>
      </c>
      <c r="H470" s="37" t="s">
        <v>2</v>
      </c>
      <c r="I470" s="37" t="s">
        <v>2</v>
      </c>
      <c r="J470" s="37" t="s">
        <v>58</v>
      </c>
      <c r="K470" s="39"/>
      <c r="L470" s="39"/>
      <c r="M470" s="39"/>
      <c r="N470" s="36">
        <v>1</v>
      </c>
      <c r="P470" s="42">
        <f t="shared" si="43"/>
        <v>209.15799999999999</v>
      </c>
      <c r="Q470" s="78">
        <f t="shared" si="45"/>
        <v>1.5833308099924299</v>
      </c>
    </row>
    <row r="471" spans="1:17" x14ac:dyDescent="0.25">
      <c r="A471">
        <f t="shared" si="44"/>
        <v>493681987</v>
      </c>
      <c r="B471" s="55">
        <v>49368</v>
      </c>
      <c r="C471" s="37" t="s">
        <v>23</v>
      </c>
      <c r="D471" s="38">
        <v>132.1</v>
      </c>
      <c r="E471" s="38">
        <v>19</v>
      </c>
      <c r="F471" s="36">
        <v>1987</v>
      </c>
      <c r="G471" s="37" t="s">
        <v>8</v>
      </c>
      <c r="H471" s="37" t="s">
        <v>2</v>
      </c>
      <c r="I471" s="37" t="s">
        <v>2</v>
      </c>
      <c r="J471" s="37" t="s">
        <v>58</v>
      </c>
      <c r="K471" s="39"/>
      <c r="L471" s="39"/>
      <c r="M471" s="39"/>
      <c r="N471" s="36">
        <v>1</v>
      </c>
      <c r="P471" s="42">
        <f t="shared" si="43"/>
        <v>209.15799999999999</v>
      </c>
      <c r="Q471" s="78">
        <f t="shared" si="45"/>
        <v>1.5833308099924299</v>
      </c>
    </row>
    <row r="472" spans="1:17" x14ac:dyDescent="0.25">
      <c r="A472">
        <f t="shared" si="44"/>
        <v>493681988</v>
      </c>
      <c r="B472" s="55">
        <v>49368</v>
      </c>
      <c r="C472" s="37" t="s">
        <v>23</v>
      </c>
      <c r="D472" s="38">
        <v>133.69999999999999</v>
      </c>
      <c r="E472" s="38">
        <v>26</v>
      </c>
      <c r="F472" s="36">
        <v>1988</v>
      </c>
      <c r="G472" s="37" t="s">
        <v>3</v>
      </c>
      <c r="H472" s="37" t="s">
        <v>2</v>
      </c>
      <c r="I472" s="37" t="s">
        <v>2</v>
      </c>
      <c r="J472" s="37" t="s">
        <v>58</v>
      </c>
      <c r="K472" s="39"/>
      <c r="L472" s="39"/>
      <c r="M472" s="39"/>
      <c r="N472" s="36">
        <v>1</v>
      </c>
      <c r="P472" s="42">
        <f t="shared" si="43"/>
        <v>289.68299999999999</v>
      </c>
      <c r="Q472" s="78">
        <f t="shared" si="45"/>
        <v>2.1666641735228125</v>
      </c>
    </row>
    <row r="473" spans="1:17" x14ac:dyDescent="0.25">
      <c r="A473">
        <f t="shared" si="44"/>
        <v>493681989</v>
      </c>
      <c r="B473" s="55">
        <v>49368</v>
      </c>
      <c r="C473" s="37" t="s">
        <v>23</v>
      </c>
      <c r="D473" s="38">
        <v>133.69999999999999</v>
      </c>
      <c r="E473" s="38">
        <v>17.100000000000001</v>
      </c>
      <c r="F473" s="36">
        <v>1989</v>
      </c>
      <c r="G473" s="37" t="s">
        <v>3</v>
      </c>
      <c r="H473" s="37" t="s">
        <v>2</v>
      </c>
      <c r="I473" s="37" t="s">
        <v>2</v>
      </c>
      <c r="J473" s="37" t="s">
        <v>58</v>
      </c>
      <c r="K473" s="39"/>
      <c r="L473" s="39"/>
      <c r="M473" s="39"/>
      <c r="N473" s="36">
        <v>1</v>
      </c>
      <c r="P473" s="42">
        <f t="shared" si="43"/>
        <v>190.523</v>
      </c>
      <c r="Q473" s="78">
        <f t="shared" si="45"/>
        <v>1.4250037397157818</v>
      </c>
    </row>
    <row r="474" spans="1:17" x14ac:dyDescent="0.25">
      <c r="A474">
        <f t="shared" si="44"/>
        <v>493681990</v>
      </c>
      <c r="B474" s="55">
        <v>49368</v>
      </c>
      <c r="C474" s="37" t="s">
        <v>23</v>
      </c>
      <c r="D474" s="38">
        <v>133.69999999999999</v>
      </c>
      <c r="E474" s="38">
        <v>24.5</v>
      </c>
      <c r="F474" s="36">
        <v>1990</v>
      </c>
      <c r="G474" s="37" t="s">
        <v>3</v>
      </c>
      <c r="H474" s="37" t="s">
        <v>2</v>
      </c>
      <c r="I474" s="37" t="s">
        <v>2</v>
      </c>
      <c r="J474" s="37" t="s">
        <v>58</v>
      </c>
      <c r="K474" s="39"/>
      <c r="L474" s="39"/>
      <c r="M474" s="39"/>
      <c r="N474" s="36">
        <v>1</v>
      </c>
      <c r="P474" s="42">
        <f t="shared" si="43"/>
        <v>272.971</v>
      </c>
      <c r="Q474" s="78">
        <f t="shared" si="45"/>
        <v>2.041667913238594</v>
      </c>
    </row>
    <row r="475" spans="1:17" x14ac:dyDescent="0.25">
      <c r="A475">
        <f t="shared" si="44"/>
        <v>493681991</v>
      </c>
      <c r="B475" s="55">
        <v>49368</v>
      </c>
      <c r="C475" s="37" t="s">
        <v>23</v>
      </c>
      <c r="D475" s="38">
        <v>133.69999999999999</v>
      </c>
      <c r="E475" s="38">
        <v>17.28</v>
      </c>
      <c r="F475" s="36">
        <v>1991</v>
      </c>
      <c r="G475" s="37" t="s">
        <v>3</v>
      </c>
      <c r="H475" s="37" t="s">
        <v>2</v>
      </c>
      <c r="I475" s="37" t="s">
        <v>2</v>
      </c>
      <c r="J475" s="37" t="s">
        <v>58</v>
      </c>
      <c r="K475" s="39"/>
      <c r="L475" s="39"/>
      <c r="M475" s="39"/>
      <c r="N475" s="36">
        <v>1</v>
      </c>
      <c r="P475" s="42">
        <f t="shared" si="43"/>
        <v>192.52799999999999</v>
      </c>
      <c r="Q475" s="78">
        <f t="shared" si="45"/>
        <v>1.4400000000000002</v>
      </c>
    </row>
    <row r="476" spans="1:17" x14ac:dyDescent="0.25">
      <c r="A476">
        <f t="shared" si="44"/>
        <v>493681992</v>
      </c>
      <c r="B476" s="55">
        <v>49368</v>
      </c>
      <c r="C476" s="37" t="s">
        <v>23</v>
      </c>
      <c r="D476" s="38">
        <v>133.69999999999999</v>
      </c>
      <c r="E476" s="38">
        <v>14.39</v>
      </c>
      <c r="F476" s="36">
        <v>1992</v>
      </c>
      <c r="G476" s="37" t="s">
        <v>3</v>
      </c>
      <c r="H476" s="37" t="s">
        <v>2</v>
      </c>
      <c r="I476" s="37" t="s">
        <v>2</v>
      </c>
      <c r="J476" s="37" t="s">
        <v>58</v>
      </c>
      <c r="K476" s="39"/>
      <c r="L476" s="39"/>
      <c r="M476" s="39"/>
      <c r="N476" s="36">
        <v>1</v>
      </c>
      <c r="P476" s="42">
        <f t="shared" si="43"/>
        <v>160.32900000000001</v>
      </c>
      <c r="Q476" s="78">
        <f t="shared" si="45"/>
        <v>1.1991697830964849</v>
      </c>
    </row>
    <row r="477" spans="1:17" x14ac:dyDescent="0.25">
      <c r="A477">
        <f t="shared" si="44"/>
        <v>493681993</v>
      </c>
      <c r="B477" s="55">
        <v>49368</v>
      </c>
      <c r="C477" s="37" t="s">
        <v>23</v>
      </c>
      <c r="D477" s="38">
        <v>133.69999999999999</v>
      </c>
      <c r="E477" s="38">
        <v>9.9600000000000009</v>
      </c>
      <c r="F477" s="36">
        <v>1993</v>
      </c>
      <c r="G477" s="37" t="s">
        <v>59</v>
      </c>
      <c r="H477" s="37" t="s">
        <v>2</v>
      </c>
      <c r="I477" s="37" t="s">
        <v>2</v>
      </c>
      <c r="J477" s="37" t="s">
        <v>58</v>
      </c>
      <c r="K477" s="39"/>
      <c r="L477" s="39"/>
      <c r="M477" s="39"/>
      <c r="N477" s="36">
        <v>1</v>
      </c>
      <c r="P477" s="42">
        <f t="shared" si="43"/>
        <v>110.971</v>
      </c>
      <c r="Q477" s="78">
        <f t="shared" si="45"/>
        <v>0.83000000000000007</v>
      </c>
    </row>
    <row r="478" spans="1:17" x14ac:dyDescent="0.25">
      <c r="A478">
        <f t="shared" si="44"/>
        <v>493681994</v>
      </c>
      <c r="B478" s="55">
        <v>49368</v>
      </c>
      <c r="C478" s="37" t="s">
        <v>23</v>
      </c>
      <c r="D478" s="38">
        <v>133.69999999999999</v>
      </c>
      <c r="E478" s="38">
        <v>19.52</v>
      </c>
      <c r="F478" s="36">
        <v>1994</v>
      </c>
      <c r="G478" s="37" t="s">
        <v>3</v>
      </c>
      <c r="H478" s="37" t="s">
        <v>2</v>
      </c>
      <c r="I478" s="37" t="s">
        <v>2</v>
      </c>
      <c r="J478" s="37" t="s">
        <v>58</v>
      </c>
      <c r="K478" s="39"/>
      <c r="L478" s="39"/>
      <c r="M478" s="39"/>
      <c r="N478" s="36">
        <v>1</v>
      </c>
      <c r="P478" s="42">
        <f t="shared" si="43"/>
        <v>217.48500000000001</v>
      </c>
      <c r="Q478" s="78">
        <f t="shared" si="45"/>
        <v>1.6266641735228125</v>
      </c>
    </row>
    <row r="479" spans="1:17" x14ac:dyDescent="0.25">
      <c r="A479">
        <f t="shared" si="44"/>
        <v>493681995</v>
      </c>
      <c r="B479" s="55">
        <v>49368</v>
      </c>
      <c r="C479" s="37" t="s">
        <v>23</v>
      </c>
      <c r="D479" s="38">
        <v>133.69999999999999</v>
      </c>
      <c r="E479" s="38">
        <v>16.440000000000001</v>
      </c>
      <c r="F479" s="36">
        <v>1995</v>
      </c>
      <c r="G479" s="37" t="s">
        <v>3</v>
      </c>
      <c r="H479" s="37" t="s">
        <v>2</v>
      </c>
      <c r="I479" s="37" t="s">
        <v>2</v>
      </c>
      <c r="J479" s="37" t="s">
        <v>58</v>
      </c>
      <c r="K479" s="39"/>
      <c r="L479" s="39"/>
      <c r="M479" s="39"/>
      <c r="N479" s="36">
        <v>1</v>
      </c>
      <c r="P479" s="42">
        <f t="shared" si="43"/>
        <v>183.16900000000001</v>
      </c>
      <c r="Q479" s="78">
        <f t="shared" si="45"/>
        <v>1.37</v>
      </c>
    </row>
    <row r="480" spans="1:17" x14ac:dyDescent="0.25">
      <c r="A480">
        <f t="shared" si="44"/>
        <v>493681996</v>
      </c>
      <c r="B480" s="55">
        <v>49368</v>
      </c>
      <c r="C480" s="37" t="s">
        <v>23</v>
      </c>
      <c r="D480" s="38">
        <v>133.69999999999999</v>
      </c>
      <c r="E480" s="38">
        <v>15.05</v>
      </c>
      <c r="F480" s="36">
        <v>1996</v>
      </c>
      <c r="G480" s="37" t="s">
        <v>3</v>
      </c>
      <c r="H480" s="37" t="s">
        <v>2</v>
      </c>
      <c r="I480" s="37" t="s">
        <v>2</v>
      </c>
      <c r="J480" s="37" t="s">
        <v>58</v>
      </c>
      <c r="K480" s="39"/>
      <c r="L480" s="39"/>
      <c r="M480" s="39"/>
      <c r="N480" s="36">
        <v>1</v>
      </c>
      <c r="P480" s="42">
        <f t="shared" si="43"/>
        <v>167.68199999999999</v>
      </c>
      <c r="Q480" s="78">
        <f t="shared" si="45"/>
        <v>1.2541660433807031</v>
      </c>
    </row>
    <row r="481" spans="1:17" x14ac:dyDescent="0.25">
      <c r="A481">
        <f t="shared" si="44"/>
        <v>493681997</v>
      </c>
      <c r="B481" s="55">
        <v>49368</v>
      </c>
      <c r="C481" s="37" t="s">
        <v>23</v>
      </c>
      <c r="D481" s="38">
        <v>133.69999999999999</v>
      </c>
      <c r="E481" s="38">
        <v>12.38</v>
      </c>
      <c r="F481" s="36">
        <v>1997</v>
      </c>
      <c r="G481" s="37" t="s">
        <v>59</v>
      </c>
      <c r="H481" s="37" t="s">
        <v>2</v>
      </c>
      <c r="I481" s="37" t="s">
        <v>2</v>
      </c>
      <c r="J481" s="37" t="s">
        <v>58</v>
      </c>
      <c r="K481" s="39"/>
      <c r="L481" s="39"/>
      <c r="M481" s="39"/>
      <c r="N481" s="36">
        <v>1</v>
      </c>
      <c r="P481" s="42">
        <f t="shared" si="43"/>
        <v>137.934</v>
      </c>
      <c r="Q481" s="78">
        <f t="shared" si="45"/>
        <v>1.031667913238594</v>
      </c>
    </row>
    <row r="482" spans="1:17" x14ac:dyDescent="0.25">
      <c r="A482">
        <f t="shared" si="44"/>
        <v>493681998</v>
      </c>
      <c r="B482" s="55">
        <v>49368</v>
      </c>
      <c r="C482" s="37" t="s">
        <v>23</v>
      </c>
      <c r="D482" s="38">
        <v>133.69999999999999</v>
      </c>
      <c r="E482" s="38">
        <v>19.7</v>
      </c>
      <c r="F482" s="36">
        <v>1998</v>
      </c>
      <c r="G482" s="37" t="s">
        <v>3</v>
      </c>
      <c r="H482" s="37" t="s">
        <v>2</v>
      </c>
      <c r="I482" s="37" t="s">
        <v>2</v>
      </c>
      <c r="J482" s="37" t="s">
        <v>58</v>
      </c>
      <c r="K482" s="39"/>
      <c r="L482" s="39"/>
      <c r="M482" s="39"/>
      <c r="N482" s="36">
        <v>1</v>
      </c>
      <c r="P482" s="42">
        <f t="shared" si="43"/>
        <v>219.49100000000001</v>
      </c>
      <c r="Q482" s="78">
        <f t="shared" si="45"/>
        <v>1.6416679132385941</v>
      </c>
    </row>
    <row r="483" spans="1:17" x14ac:dyDescent="0.25">
      <c r="A483">
        <f t="shared" si="44"/>
        <v>493681999</v>
      </c>
      <c r="B483" s="55">
        <v>49368</v>
      </c>
      <c r="C483" s="37" t="s">
        <v>23</v>
      </c>
      <c r="D483" s="38">
        <v>133.69999999999999</v>
      </c>
      <c r="E483" s="38">
        <v>8.7200000000000006</v>
      </c>
      <c r="F483" s="36">
        <v>1999</v>
      </c>
      <c r="G483" s="37" t="s">
        <v>3</v>
      </c>
      <c r="H483" s="37" t="s">
        <v>2</v>
      </c>
      <c r="I483" s="37" t="s">
        <v>2</v>
      </c>
      <c r="J483" s="37" t="s">
        <v>58</v>
      </c>
      <c r="K483" s="39"/>
      <c r="L483" s="39"/>
      <c r="M483" s="39"/>
      <c r="N483" s="36">
        <v>1</v>
      </c>
      <c r="P483" s="42">
        <f t="shared" si="43"/>
        <v>97.155000000000001</v>
      </c>
      <c r="Q483" s="78">
        <f t="shared" si="45"/>
        <v>0.72666417352281232</v>
      </c>
    </row>
    <row r="484" spans="1:17" x14ac:dyDescent="0.25">
      <c r="A484">
        <f t="shared" si="44"/>
        <v>493682000</v>
      </c>
      <c r="B484" s="55">
        <v>49368</v>
      </c>
      <c r="C484" s="37" t="s">
        <v>23</v>
      </c>
      <c r="D484" s="38">
        <v>133.69999999999999</v>
      </c>
      <c r="E484" s="38">
        <v>19.57</v>
      </c>
      <c r="F484" s="36">
        <v>2000</v>
      </c>
      <c r="G484" s="37" t="s">
        <v>3</v>
      </c>
      <c r="H484" s="37" t="s">
        <v>2</v>
      </c>
      <c r="I484" s="37" t="s">
        <v>2</v>
      </c>
      <c r="J484" s="37" t="s">
        <v>58</v>
      </c>
      <c r="K484" s="39"/>
      <c r="L484" s="39"/>
      <c r="M484" s="39"/>
      <c r="N484" s="36">
        <v>1</v>
      </c>
      <c r="P484" s="42">
        <f t="shared" si="43"/>
        <v>218.042</v>
      </c>
      <c r="Q484" s="78">
        <f t="shared" si="45"/>
        <v>1.6308302169035154</v>
      </c>
    </row>
    <row r="485" spans="1:17" x14ac:dyDescent="0.25">
      <c r="A485">
        <f t="shared" si="44"/>
        <v>493682001</v>
      </c>
      <c r="B485" s="55">
        <v>49368</v>
      </c>
      <c r="C485" s="37" t="s">
        <v>23</v>
      </c>
      <c r="D485" s="38">
        <v>133.69999999999999</v>
      </c>
      <c r="E485" s="38">
        <v>18.16</v>
      </c>
      <c r="F485" s="36">
        <v>2001</v>
      </c>
      <c r="G485" s="37" t="s">
        <v>3</v>
      </c>
      <c r="H485" s="37" t="s">
        <v>2</v>
      </c>
      <c r="I485" s="37" t="s">
        <v>2</v>
      </c>
      <c r="J485" s="37" t="s">
        <v>58</v>
      </c>
      <c r="K485" s="39"/>
      <c r="L485" s="39"/>
      <c r="M485" s="39"/>
      <c r="N485" s="36">
        <v>1</v>
      </c>
      <c r="P485" s="42">
        <f t="shared" si="43"/>
        <v>202.333</v>
      </c>
      <c r="Q485" s="78">
        <f t="shared" si="45"/>
        <v>1.5133358264771879</v>
      </c>
    </row>
    <row r="486" spans="1:17" x14ac:dyDescent="0.25">
      <c r="A486">
        <f t="shared" si="44"/>
        <v>493682002</v>
      </c>
      <c r="B486" s="55">
        <v>49368</v>
      </c>
      <c r="C486" s="37" t="s">
        <v>23</v>
      </c>
      <c r="D486" s="38">
        <v>133.69999999999999</v>
      </c>
      <c r="E486" s="38">
        <v>14.61</v>
      </c>
      <c r="F486" s="36">
        <v>2002</v>
      </c>
      <c r="G486" s="37" t="s">
        <v>59</v>
      </c>
      <c r="H486" s="37" t="s">
        <v>2</v>
      </c>
      <c r="I486" s="37" t="s">
        <v>2</v>
      </c>
      <c r="J486" s="37" t="s">
        <v>58</v>
      </c>
      <c r="K486" s="39"/>
      <c r="L486" s="39"/>
      <c r="M486" s="39"/>
      <c r="N486" s="36">
        <v>1</v>
      </c>
      <c r="P486" s="42">
        <f t="shared" si="43"/>
        <v>162.78</v>
      </c>
      <c r="Q486" s="78">
        <f t="shared" si="45"/>
        <v>1.217501869857891</v>
      </c>
    </row>
    <row r="487" spans="1:17" x14ac:dyDescent="0.25">
      <c r="A487">
        <f t="shared" si="44"/>
        <v>493682003</v>
      </c>
      <c r="B487" s="55">
        <v>49368</v>
      </c>
      <c r="C487" s="37" t="s">
        <v>23</v>
      </c>
      <c r="D487" s="38">
        <v>133.69999999999999</v>
      </c>
      <c r="E487" s="38">
        <v>3.81</v>
      </c>
      <c r="F487" s="36">
        <v>2003</v>
      </c>
      <c r="G487" s="37" t="s">
        <v>7</v>
      </c>
      <c r="H487" s="37" t="s">
        <v>2</v>
      </c>
      <c r="I487" s="37" t="s">
        <v>2</v>
      </c>
      <c r="J487" s="37" t="s">
        <v>58</v>
      </c>
      <c r="K487" s="39"/>
      <c r="L487" s="39"/>
      <c r="M487" s="39"/>
      <c r="N487" s="36">
        <v>1</v>
      </c>
      <c r="P487" s="42">
        <f t="shared" si="43"/>
        <v>42.45</v>
      </c>
      <c r="Q487" s="78">
        <f t="shared" si="45"/>
        <v>0.31750186985789086</v>
      </c>
    </row>
    <row r="488" spans="1:17" x14ac:dyDescent="0.25">
      <c r="A488">
        <f t="shared" si="44"/>
        <v>493682004</v>
      </c>
      <c r="B488" s="55">
        <v>49368</v>
      </c>
      <c r="C488" s="37" t="s">
        <v>23</v>
      </c>
      <c r="D488" s="38">
        <v>133.69999999999999</v>
      </c>
      <c r="E488" s="38">
        <v>6.7</v>
      </c>
      <c r="F488" s="36">
        <v>2004</v>
      </c>
      <c r="G488" s="37" t="s">
        <v>61</v>
      </c>
      <c r="H488" s="37" t="s">
        <v>2</v>
      </c>
      <c r="I488" s="37" t="s">
        <v>2</v>
      </c>
      <c r="J488" s="37" t="s">
        <v>2</v>
      </c>
      <c r="K488" s="39"/>
      <c r="L488" s="39"/>
      <c r="M488" s="39"/>
      <c r="N488" s="36">
        <v>1</v>
      </c>
      <c r="P488" s="42">
        <f t="shared" si="43"/>
        <v>74.649000000000001</v>
      </c>
      <c r="Q488" s="78">
        <f t="shared" si="45"/>
        <v>0.55833208676140622</v>
      </c>
    </row>
    <row r="489" spans="1:17" x14ac:dyDescent="0.25">
      <c r="A489">
        <f t="shared" si="44"/>
        <v>493682005</v>
      </c>
      <c r="B489" s="55">
        <v>49368</v>
      </c>
      <c r="C489" s="37" t="s">
        <v>23</v>
      </c>
      <c r="D489" s="38">
        <v>133.69999999999999</v>
      </c>
      <c r="E489" s="38">
        <v>16.39</v>
      </c>
      <c r="F489" s="36">
        <v>2005</v>
      </c>
      <c r="G489" s="37" t="s">
        <v>3</v>
      </c>
      <c r="H489" s="37" t="s">
        <v>2</v>
      </c>
      <c r="I489" s="37" t="s">
        <v>2</v>
      </c>
      <c r="J489" s="37" t="s">
        <v>2</v>
      </c>
      <c r="K489" s="39"/>
      <c r="L489" s="39"/>
      <c r="M489" s="39"/>
      <c r="N489" s="36">
        <v>1</v>
      </c>
      <c r="P489" s="42">
        <f t="shared" si="43"/>
        <v>182.61199999999999</v>
      </c>
      <c r="Q489" s="78">
        <f t="shared" si="45"/>
        <v>1.365833956619297</v>
      </c>
    </row>
    <row r="490" spans="1:17" x14ac:dyDescent="0.25">
      <c r="A490">
        <f t="shared" si="44"/>
        <v>493682006</v>
      </c>
      <c r="B490" s="55">
        <v>49368</v>
      </c>
      <c r="C490" s="37" t="s">
        <v>23</v>
      </c>
      <c r="D490" s="38">
        <v>133.69999999999999</v>
      </c>
      <c r="E490" s="38">
        <v>11.15</v>
      </c>
      <c r="F490" s="36">
        <v>2006</v>
      </c>
      <c r="G490" s="37" t="s">
        <v>4</v>
      </c>
      <c r="H490" s="37" t="s">
        <v>2</v>
      </c>
      <c r="I490" s="37" t="s">
        <v>2</v>
      </c>
      <c r="J490" s="37" t="s">
        <v>38</v>
      </c>
      <c r="K490" s="39"/>
      <c r="L490" s="39"/>
      <c r="M490" s="41">
        <v>0</v>
      </c>
      <c r="N490" s="36">
        <v>1</v>
      </c>
      <c r="P490" s="42">
        <f t="shared" si="43"/>
        <v>124.23</v>
      </c>
      <c r="Q490" s="78">
        <f t="shared" si="45"/>
        <v>0.92916978309648479</v>
      </c>
    </row>
    <row r="491" spans="1:17" x14ac:dyDescent="0.25">
      <c r="A491">
        <f t="shared" si="44"/>
        <v>493682007</v>
      </c>
      <c r="B491" s="55">
        <v>49368</v>
      </c>
      <c r="C491" s="37" t="s">
        <v>23</v>
      </c>
      <c r="D491" s="38">
        <v>133.69999999999999</v>
      </c>
      <c r="E491" s="38">
        <v>4.3899999999999997</v>
      </c>
      <c r="F491" s="36">
        <v>2007</v>
      </c>
      <c r="G491" s="37" t="s">
        <v>7</v>
      </c>
      <c r="H491" s="37" t="s">
        <v>2</v>
      </c>
      <c r="I491" s="37" t="s">
        <v>2</v>
      </c>
      <c r="J491" s="37" t="s">
        <v>38</v>
      </c>
      <c r="K491" s="41">
        <v>29.8</v>
      </c>
      <c r="L491" s="41">
        <v>-2.14</v>
      </c>
      <c r="M491" s="41">
        <v>0</v>
      </c>
      <c r="N491" s="36">
        <v>1</v>
      </c>
      <c r="P491" s="42">
        <f t="shared" si="43"/>
        <v>48.911999999999999</v>
      </c>
      <c r="Q491" s="78">
        <f t="shared" si="45"/>
        <v>0.36583395661929696</v>
      </c>
    </row>
    <row r="492" spans="1:17" x14ac:dyDescent="0.25">
      <c r="A492">
        <f t="shared" si="44"/>
        <v>493682008</v>
      </c>
      <c r="B492" s="55">
        <v>49368</v>
      </c>
      <c r="C492" s="37" t="s">
        <v>23</v>
      </c>
      <c r="D492" s="38">
        <v>133.69999999999999</v>
      </c>
      <c r="E492" s="38">
        <v>16.73</v>
      </c>
      <c r="F492" s="36">
        <v>2008</v>
      </c>
      <c r="G492" s="37" t="s">
        <v>3</v>
      </c>
      <c r="H492" s="37" t="s">
        <v>2</v>
      </c>
      <c r="I492" s="37" t="s">
        <v>2</v>
      </c>
      <c r="J492" s="37" t="s">
        <v>38</v>
      </c>
      <c r="K492" s="41">
        <v>62.86</v>
      </c>
      <c r="L492" s="41">
        <v>46.13</v>
      </c>
      <c r="M492" s="41">
        <v>0</v>
      </c>
      <c r="N492" s="36">
        <v>1</v>
      </c>
      <c r="P492" s="42">
        <f t="shared" si="43"/>
        <v>186.4</v>
      </c>
      <c r="Q492" s="78">
        <f t="shared" si="45"/>
        <v>1.3941660433807033</v>
      </c>
    </row>
    <row r="493" spans="1:17" x14ac:dyDescent="0.25">
      <c r="A493">
        <f t="shared" si="44"/>
        <v>493682009</v>
      </c>
      <c r="B493" s="55">
        <v>49368</v>
      </c>
      <c r="C493" s="37" t="s">
        <v>23</v>
      </c>
      <c r="D493" s="38">
        <v>133.69999999999999</v>
      </c>
      <c r="E493" s="38">
        <v>14.21</v>
      </c>
      <c r="F493" s="36">
        <v>2009</v>
      </c>
      <c r="G493" s="37" t="s">
        <v>3</v>
      </c>
      <c r="H493" s="37" t="s">
        <v>2</v>
      </c>
      <c r="I493" s="37" t="s">
        <v>2</v>
      </c>
      <c r="J493" s="37" t="s">
        <v>38</v>
      </c>
      <c r="K493" s="38">
        <v>46.13</v>
      </c>
      <c r="L493" s="38">
        <v>31.92</v>
      </c>
      <c r="M493" s="38">
        <v>0</v>
      </c>
      <c r="N493" s="36">
        <v>1</v>
      </c>
      <c r="P493" s="42">
        <f t="shared" si="43"/>
        <v>158.32300000000001</v>
      </c>
      <c r="Q493" s="78">
        <f t="shared" si="45"/>
        <v>1.1841660433807033</v>
      </c>
    </row>
    <row r="494" spans="1:17" x14ac:dyDescent="0.25">
      <c r="A494">
        <f t="shared" si="44"/>
        <v>493682010</v>
      </c>
      <c r="B494" s="55">
        <v>49368</v>
      </c>
      <c r="C494" s="37" t="s">
        <v>23</v>
      </c>
      <c r="D494" s="38">
        <v>133.69999999999999</v>
      </c>
      <c r="E494" s="38">
        <v>16.86</v>
      </c>
      <c r="F494" s="36">
        <v>2010</v>
      </c>
      <c r="G494" s="37" t="s">
        <v>2</v>
      </c>
      <c r="H494" s="37" t="s">
        <v>2</v>
      </c>
      <c r="I494" s="37" t="s">
        <v>2</v>
      </c>
      <c r="J494" s="37" t="s">
        <v>38</v>
      </c>
      <c r="K494" s="38">
        <v>31.92</v>
      </c>
      <c r="L494" s="38">
        <v>15.06</v>
      </c>
      <c r="M494" s="38">
        <v>0</v>
      </c>
      <c r="N494" s="36">
        <v>1</v>
      </c>
      <c r="P494" s="42">
        <f t="shared" si="43"/>
        <v>187.84899999999999</v>
      </c>
      <c r="Q494" s="78">
        <f t="shared" si="45"/>
        <v>1.4050037397157817</v>
      </c>
    </row>
    <row r="495" spans="1:17" x14ac:dyDescent="0.25">
      <c r="A495">
        <f t="shared" si="44"/>
        <v>493682011</v>
      </c>
      <c r="B495" s="55">
        <v>49368</v>
      </c>
      <c r="C495" s="37" t="s">
        <v>23</v>
      </c>
      <c r="D495" s="38">
        <v>133.69999999999999</v>
      </c>
      <c r="E495" s="38">
        <v>0</v>
      </c>
      <c r="F495" s="36">
        <v>2011</v>
      </c>
      <c r="G495" s="37" t="s">
        <v>2</v>
      </c>
      <c r="H495" s="37" t="s">
        <v>2</v>
      </c>
      <c r="I495" s="37" t="s">
        <v>2</v>
      </c>
      <c r="J495" s="37" t="s">
        <v>38</v>
      </c>
      <c r="K495" s="38">
        <v>15.06</v>
      </c>
      <c r="L495" s="38">
        <v>0</v>
      </c>
      <c r="M495" s="38">
        <v>0</v>
      </c>
      <c r="N495" s="36">
        <v>1</v>
      </c>
      <c r="P495" s="42">
        <f t="shared" si="43"/>
        <v>0</v>
      </c>
      <c r="Q495" s="78">
        <f t="shared" si="45"/>
        <v>0</v>
      </c>
    </row>
    <row r="496" spans="1:17" x14ac:dyDescent="0.25">
      <c r="B496" s="53"/>
      <c r="C496" s="37"/>
      <c r="D496" s="38"/>
      <c r="E496" s="38"/>
      <c r="F496" s="36"/>
      <c r="G496" s="37"/>
      <c r="H496" s="37"/>
      <c r="I496" s="37"/>
      <c r="J496" s="37"/>
      <c r="K496" s="38"/>
      <c r="L496" s="38"/>
      <c r="M496" s="38"/>
      <c r="N496" s="36"/>
    </row>
    <row r="497" spans="1:17" x14ac:dyDescent="0.25">
      <c r="A497">
        <f>B497*10000+F497</f>
        <v>493691980</v>
      </c>
      <c r="B497" s="52">
        <v>49369</v>
      </c>
      <c r="C497" s="37" t="s">
        <v>24</v>
      </c>
      <c r="D497" s="38">
        <v>215.2</v>
      </c>
      <c r="E497" s="38">
        <v>15.78</v>
      </c>
      <c r="F497" s="36">
        <v>1980</v>
      </c>
      <c r="G497" s="37" t="s">
        <v>3</v>
      </c>
      <c r="H497" s="37" t="s">
        <v>2</v>
      </c>
      <c r="I497" s="37" t="s">
        <v>2</v>
      </c>
      <c r="J497" s="37" t="s">
        <v>2</v>
      </c>
      <c r="K497" s="40"/>
      <c r="L497" s="40"/>
      <c r="M497" s="40"/>
      <c r="N497" s="36">
        <v>1</v>
      </c>
      <c r="P497" s="42">
        <f t="shared" ref="P497:P528" si="46">ROUND(E497/12*D497,3)</f>
        <v>282.988</v>
      </c>
      <c r="Q497" s="78">
        <f>P497/D497</f>
        <v>1.3150000000000002</v>
      </c>
    </row>
    <row r="498" spans="1:17" x14ac:dyDescent="0.25">
      <c r="A498">
        <f t="shared" ref="A498:A528" si="47">B498*10000+F498</f>
        <v>493691981</v>
      </c>
      <c r="B498" s="52">
        <v>49369</v>
      </c>
      <c r="C498" s="37" t="s">
        <v>24</v>
      </c>
      <c r="D498" s="38">
        <v>215.2</v>
      </c>
      <c r="E498" s="38">
        <v>18.87</v>
      </c>
      <c r="F498" s="36">
        <v>1981</v>
      </c>
      <c r="G498" s="37" t="s">
        <v>3</v>
      </c>
      <c r="H498" s="37" t="s">
        <v>2</v>
      </c>
      <c r="I498" s="37" t="s">
        <v>2</v>
      </c>
      <c r="J498" s="37" t="s">
        <v>2</v>
      </c>
      <c r="K498" s="40"/>
      <c r="L498" s="40"/>
      <c r="M498" s="40"/>
      <c r="N498" s="36">
        <v>1</v>
      </c>
      <c r="P498" s="42">
        <f t="shared" si="46"/>
        <v>338.40199999999999</v>
      </c>
      <c r="Q498" s="78">
        <f t="shared" ref="Q498:Q528" si="48">P498/D498</f>
        <v>1.5725</v>
      </c>
    </row>
    <row r="499" spans="1:17" x14ac:dyDescent="0.25">
      <c r="A499">
        <f t="shared" si="47"/>
        <v>493691982</v>
      </c>
      <c r="B499" s="52">
        <v>49369</v>
      </c>
      <c r="C499" s="37" t="s">
        <v>24</v>
      </c>
      <c r="D499" s="38">
        <v>215.2</v>
      </c>
      <c r="E499" s="38">
        <v>14</v>
      </c>
      <c r="F499" s="36">
        <v>1982</v>
      </c>
      <c r="G499" s="37" t="s">
        <v>3</v>
      </c>
      <c r="H499" s="37" t="s">
        <v>2</v>
      </c>
      <c r="I499" s="37" t="s">
        <v>2</v>
      </c>
      <c r="J499" s="37" t="s">
        <v>2</v>
      </c>
      <c r="K499" s="39"/>
      <c r="L499" s="39"/>
      <c r="M499" s="39"/>
      <c r="N499" s="36">
        <v>1</v>
      </c>
      <c r="P499" s="42">
        <f t="shared" si="46"/>
        <v>251.06700000000001</v>
      </c>
      <c r="Q499" s="78">
        <f t="shared" si="48"/>
        <v>1.166668215613383</v>
      </c>
    </row>
    <row r="500" spans="1:17" x14ac:dyDescent="0.25">
      <c r="A500">
        <f t="shared" si="47"/>
        <v>493691983</v>
      </c>
      <c r="B500" s="52">
        <v>49369</v>
      </c>
      <c r="C500" s="37" t="s">
        <v>24</v>
      </c>
      <c r="D500" s="38">
        <v>215.2</v>
      </c>
      <c r="E500" s="38">
        <v>15.24</v>
      </c>
      <c r="F500" s="36">
        <v>1983</v>
      </c>
      <c r="G500" s="37" t="s">
        <v>3</v>
      </c>
      <c r="H500" s="37" t="s">
        <v>2</v>
      </c>
      <c r="I500" s="37" t="s">
        <v>2</v>
      </c>
      <c r="J500" s="37" t="s">
        <v>58</v>
      </c>
      <c r="K500" s="39"/>
      <c r="L500" s="39"/>
      <c r="M500" s="40"/>
      <c r="N500" s="36">
        <v>1</v>
      </c>
      <c r="P500" s="42">
        <f t="shared" si="46"/>
        <v>273.30399999999997</v>
      </c>
      <c r="Q500" s="78">
        <f t="shared" si="48"/>
        <v>1.27</v>
      </c>
    </row>
    <row r="501" spans="1:17" x14ac:dyDescent="0.25">
      <c r="A501">
        <f t="shared" si="47"/>
        <v>493691984</v>
      </c>
      <c r="B501" s="52">
        <v>49369</v>
      </c>
      <c r="C501" s="37" t="s">
        <v>24</v>
      </c>
      <c r="D501" s="38">
        <v>215.2</v>
      </c>
      <c r="E501" s="38">
        <v>20.76</v>
      </c>
      <c r="F501" s="36">
        <v>1984</v>
      </c>
      <c r="G501" s="37" t="s">
        <v>3</v>
      </c>
      <c r="H501" s="37" t="s">
        <v>2</v>
      </c>
      <c r="I501" s="37" t="s">
        <v>2</v>
      </c>
      <c r="J501" s="37" t="s">
        <v>58</v>
      </c>
      <c r="K501" s="39"/>
      <c r="L501" s="39"/>
      <c r="M501" s="39"/>
      <c r="N501" s="36">
        <v>1</v>
      </c>
      <c r="P501" s="42">
        <f t="shared" si="46"/>
        <v>372.29599999999999</v>
      </c>
      <c r="Q501" s="78">
        <f t="shared" si="48"/>
        <v>1.73</v>
      </c>
    </row>
    <row r="502" spans="1:17" x14ac:dyDescent="0.25">
      <c r="A502">
        <f t="shared" si="47"/>
        <v>493691985</v>
      </c>
      <c r="B502" s="52">
        <v>49369</v>
      </c>
      <c r="C502" s="37" t="s">
        <v>24</v>
      </c>
      <c r="D502" s="38">
        <v>215.2</v>
      </c>
      <c r="E502" s="38">
        <v>23.39</v>
      </c>
      <c r="F502" s="36">
        <v>1985</v>
      </c>
      <c r="G502" s="37" t="s">
        <v>3</v>
      </c>
      <c r="H502" s="37" t="s">
        <v>2</v>
      </c>
      <c r="I502" s="37" t="s">
        <v>2</v>
      </c>
      <c r="J502" s="37" t="s">
        <v>58</v>
      </c>
      <c r="K502" s="39"/>
      <c r="L502" s="39"/>
      <c r="M502" s="39"/>
      <c r="N502" s="36">
        <v>1</v>
      </c>
      <c r="P502" s="42">
        <f t="shared" si="46"/>
        <v>419.46100000000001</v>
      </c>
      <c r="Q502" s="78">
        <f t="shared" si="48"/>
        <v>1.9491682156133832</v>
      </c>
    </row>
    <row r="503" spans="1:17" x14ac:dyDescent="0.25">
      <c r="A503">
        <f t="shared" si="47"/>
        <v>493691986</v>
      </c>
      <c r="B503" s="52">
        <v>49369</v>
      </c>
      <c r="C503" s="37" t="s">
        <v>24</v>
      </c>
      <c r="D503" s="38">
        <v>215.2</v>
      </c>
      <c r="E503" s="38">
        <v>20</v>
      </c>
      <c r="F503" s="36">
        <v>1986</v>
      </c>
      <c r="G503" s="37" t="s">
        <v>3</v>
      </c>
      <c r="H503" s="37" t="s">
        <v>2</v>
      </c>
      <c r="I503" s="37" t="s">
        <v>2</v>
      </c>
      <c r="J503" s="37" t="s">
        <v>58</v>
      </c>
      <c r="K503" s="39"/>
      <c r="L503" s="39"/>
      <c r="M503" s="39"/>
      <c r="N503" s="36">
        <v>1</v>
      </c>
      <c r="P503" s="42">
        <f t="shared" si="46"/>
        <v>358.66699999999997</v>
      </c>
      <c r="Q503" s="78">
        <f t="shared" si="48"/>
        <v>1.666668215613383</v>
      </c>
    </row>
    <row r="504" spans="1:17" x14ac:dyDescent="0.25">
      <c r="A504">
        <f t="shared" si="47"/>
        <v>493691987</v>
      </c>
      <c r="B504" s="52">
        <v>49369</v>
      </c>
      <c r="C504" s="37" t="s">
        <v>24</v>
      </c>
      <c r="D504" s="38">
        <v>215.2</v>
      </c>
      <c r="E504" s="38">
        <v>16.11</v>
      </c>
      <c r="F504" s="36">
        <v>1987</v>
      </c>
      <c r="G504" s="37" t="s">
        <v>3</v>
      </c>
      <c r="H504" s="37" t="s">
        <v>2</v>
      </c>
      <c r="I504" s="37" t="s">
        <v>2</v>
      </c>
      <c r="J504" s="37" t="s">
        <v>58</v>
      </c>
      <c r="K504" s="39"/>
      <c r="L504" s="39"/>
      <c r="M504" s="39"/>
      <c r="N504" s="36">
        <v>1</v>
      </c>
      <c r="P504" s="42">
        <f t="shared" si="46"/>
        <v>288.90600000000001</v>
      </c>
      <c r="Q504" s="78">
        <f t="shared" si="48"/>
        <v>1.3425</v>
      </c>
    </row>
    <row r="505" spans="1:17" x14ac:dyDescent="0.25">
      <c r="A505">
        <f t="shared" si="47"/>
        <v>493691988</v>
      </c>
      <c r="B505" s="52">
        <v>49369</v>
      </c>
      <c r="C505" s="37" t="s">
        <v>24</v>
      </c>
      <c r="D505" s="38">
        <v>251</v>
      </c>
      <c r="E505" s="38">
        <v>20.49</v>
      </c>
      <c r="F505" s="36">
        <v>1988</v>
      </c>
      <c r="G505" s="37" t="s">
        <v>3</v>
      </c>
      <c r="H505" s="37" t="s">
        <v>2</v>
      </c>
      <c r="I505" s="37" t="s">
        <v>2</v>
      </c>
      <c r="J505" s="37" t="s">
        <v>58</v>
      </c>
      <c r="K505" s="39"/>
      <c r="L505" s="39"/>
      <c r="M505" s="39"/>
      <c r="N505" s="36">
        <v>1</v>
      </c>
      <c r="P505" s="42">
        <f t="shared" si="46"/>
        <v>428.58300000000003</v>
      </c>
      <c r="Q505" s="78">
        <f t="shared" si="48"/>
        <v>1.7075019920318726</v>
      </c>
    </row>
    <row r="506" spans="1:17" x14ac:dyDescent="0.25">
      <c r="A506">
        <f t="shared" si="47"/>
        <v>493691989</v>
      </c>
      <c r="B506" s="52">
        <v>49369</v>
      </c>
      <c r="C506" s="37" t="s">
        <v>24</v>
      </c>
      <c r="D506" s="38">
        <v>251</v>
      </c>
      <c r="E506" s="38">
        <v>12.69</v>
      </c>
      <c r="F506" s="36">
        <v>1989</v>
      </c>
      <c r="G506" s="37" t="s">
        <v>59</v>
      </c>
      <c r="H506" s="37" t="s">
        <v>2</v>
      </c>
      <c r="I506" s="37" t="s">
        <v>2</v>
      </c>
      <c r="J506" s="37" t="s">
        <v>58</v>
      </c>
      <c r="K506" s="39"/>
      <c r="L506" s="39"/>
      <c r="M506" s="39"/>
      <c r="N506" s="36">
        <v>1</v>
      </c>
      <c r="P506" s="42">
        <f t="shared" si="46"/>
        <v>265.43299999999999</v>
      </c>
      <c r="Q506" s="78">
        <f t="shared" si="48"/>
        <v>1.0575019920318725</v>
      </c>
    </row>
    <row r="507" spans="1:17" x14ac:dyDescent="0.25">
      <c r="A507">
        <f t="shared" si="47"/>
        <v>493691990</v>
      </c>
      <c r="B507" s="52">
        <v>49369</v>
      </c>
      <c r="C507" s="37" t="s">
        <v>24</v>
      </c>
      <c r="D507" s="38">
        <v>251</v>
      </c>
      <c r="E507" s="38">
        <v>20</v>
      </c>
      <c r="F507" s="36">
        <v>1990</v>
      </c>
      <c r="G507" s="37" t="s">
        <v>3</v>
      </c>
      <c r="H507" s="37" t="s">
        <v>2</v>
      </c>
      <c r="I507" s="37" t="s">
        <v>2</v>
      </c>
      <c r="J507" s="37" t="s">
        <v>58</v>
      </c>
      <c r="K507" s="39"/>
      <c r="L507" s="39"/>
      <c r="M507" s="39"/>
      <c r="N507" s="36">
        <v>1</v>
      </c>
      <c r="P507" s="42">
        <f t="shared" si="46"/>
        <v>418.33300000000003</v>
      </c>
      <c r="Q507" s="78">
        <f t="shared" si="48"/>
        <v>1.6666653386454184</v>
      </c>
    </row>
    <row r="508" spans="1:17" x14ac:dyDescent="0.25">
      <c r="A508">
        <f t="shared" si="47"/>
        <v>493691991</v>
      </c>
      <c r="B508" s="52">
        <v>49369</v>
      </c>
      <c r="C508" s="37" t="s">
        <v>24</v>
      </c>
      <c r="D508" s="38">
        <v>251</v>
      </c>
      <c r="E508" s="38">
        <v>15.18</v>
      </c>
      <c r="F508" s="36">
        <v>1991</v>
      </c>
      <c r="G508" s="37" t="s">
        <v>3</v>
      </c>
      <c r="H508" s="37" t="s">
        <v>2</v>
      </c>
      <c r="I508" s="37" t="s">
        <v>2</v>
      </c>
      <c r="J508" s="37" t="s">
        <v>58</v>
      </c>
      <c r="K508" s="39"/>
      <c r="L508" s="39"/>
      <c r="M508" s="39"/>
      <c r="N508" s="36">
        <v>1</v>
      </c>
      <c r="P508" s="42">
        <f t="shared" si="46"/>
        <v>317.51499999999999</v>
      </c>
      <c r="Q508" s="78">
        <f t="shared" si="48"/>
        <v>1.2649999999999999</v>
      </c>
    </row>
    <row r="509" spans="1:17" x14ac:dyDescent="0.25">
      <c r="A509">
        <f t="shared" si="47"/>
        <v>493691992</v>
      </c>
      <c r="B509" s="52">
        <v>49369</v>
      </c>
      <c r="C509" s="37" t="s">
        <v>24</v>
      </c>
      <c r="D509" s="38">
        <v>251</v>
      </c>
      <c r="E509" s="38">
        <v>13.45</v>
      </c>
      <c r="F509" s="36">
        <v>1992</v>
      </c>
      <c r="G509" s="37" t="s">
        <v>3</v>
      </c>
      <c r="H509" s="37" t="s">
        <v>2</v>
      </c>
      <c r="I509" s="37" t="s">
        <v>2</v>
      </c>
      <c r="J509" s="37" t="s">
        <v>58</v>
      </c>
      <c r="K509" s="39"/>
      <c r="L509" s="39"/>
      <c r="M509" s="39"/>
      <c r="N509" s="36">
        <v>1</v>
      </c>
      <c r="P509" s="42">
        <f t="shared" si="46"/>
        <v>281.32900000000001</v>
      </c>
      <c r="Q509" s="78">
        <f t="shared" si="48"/>
        <v>1.1208326693227091</v>
      </c>
    </row>
    <row r="510" spans="1:17" x14ac:dyDescent="0.25">
      <c r="A510">
        <f t="shared" si="47"/>
        <v>493691993</v>
      </c>
      <c r="B510" s="52">
        <v>49369</v>
      </c>
      <c r="C510" s="37" t="s">
        <v>24</v>
      </c>
      <c r="D510" s="38">
        <v>251</v>
      </c>
      <c r="E510" s="38">
        <v>8.3699999999999992</v>
      </c>
      <c r="F510" s="36">
        <v>1993</v>
      </c>
      <c r="G510" s="37" t="s">
        <v>3</v>
      </c>
      <c r="H510" s="37" t="s">
        <v>2</v>
      </c>
      <c r="I510" s="37" t="s">
        <v>2</v>
      </c>
      <c r="J510" s="37" t="s">
        <v>58</v>
      </c>
      <c r="K510" s="39"/>
      <c r="L510" s="39"/>
      <c r="M510" s="39"/>
      <c r="N510" s="36">
        <v>1</v>
      </c>
      <c r="P510" s="42">
        <f t="shared" si="46"/>
        <v>175.07300000000001</v>
      </c>
      <c r="Q510" s="78">
        <f t="shared" si="48"/>
        <v>0.69750199203187258</v>
      </c>
    </row>
    <row r="511" spans="1:17" x14ac:dyDescent="0.25">
      <c r="A511">
        <f t="shared" si="47"/>
        <v>493691994</v>
      </c>
      <c r="B511" s="52">
        <v>49369</v>
      </c>
      <c r="C511" s="37" t="s">
        <v>24</v>
      </c>
      <c r="D511" s="38">
        <v>251</v>
      </c>
      <c r="E511" s="38">
        <v>18.61</v>
      </c>
      <c r="F511" s="36">
        <v>1994</v>
      </c>
      <c r="G511" s="37" t="s">
        <v>3</v>
      </c>
      <c r="H511" s="37" t="s">
        <v>2</v>
      </c>
      <c r="I511" s="37" t="s">
        <v>2</v>
      </c>
      <c r="J511" s="37" t="s">
        <v>58</v>
      </c>
      <c r="K511" s="39"/>
      <c r="L511" s="39"/>
      <c r="M511" s="39"/>
      <c r="N511" s="36">
        <v>1</v>
      </c>
      <c r="P511" s="42">
        <f t="shared" si="46"/>
        <v>389.25900000000001</v>
      </c>
      <c r="Q511" s="78">
        <f t="shared" si="48"/>
        <v>1.5508326693227092</v>
      </c>
    </row>
    <row r="512" spans="1:17" x14ac:dyDescent="0.25">
      <c r="A512">
        <f t="shared" si="47"/>
        <v>493691995</v>
      </c>
      <c r="B512" s="52">
        <v>49369</v>
      </c>
      <c r="C512" s="37" t="s">
        <v>24</v>
      </c>
      <c r="D512" s="38">
        <v>251</v>
      </c>
      <c r="E512" s="38">
        <v>17.18</v>
      </c>
      <c r="F512" s="36">
        <v>1995</v>
      </c>
      <c r="G512" s="37" t="s">
        <v>3</v>
      </c>
      <c r="H512" s="37" t="s">
        <v>2</v>
      </c>
      <c r="I512" s="37" t="s">
        <v>2</v>
      </c>
      <c r="J512" s="37" t="s">
        <v>58</v>
      </c>
      <c r="K512" s="39"/>
      <c r="L512" s="39"/>
      <c r="M512" s="39"/>
      <c r="N512" s="36">
        <v>1</v>
      </c>
      <c r="P512" s="42">
        <f t="shared" si="46"/>
        <v>359.34800000000001</v>
      </c>
      <c r="Q512" s="78">
        <f t="shared" si="48"/>
        <v>1.4316653386454183</v>
      </c>
    </row>
    <row r="513" spans="1:17" x14ac:dyDescent="0.25">
      <c r="A513">
        <f t="shared" si="47"/>
        <v>493691996</v>
      </c>
      <c r="B513" s="52">
        <v>49369</v>
      </c>
      <c r="C513" s="37" t="s">
        <v>24</v>
      </c>
      <c r="D513" s="38">
        <v>251</v>
      </c>
      <c r="E513" s="38">
        <v>11.53</v>
      </c>
      <c r="F513" s="36">
        <v>1996</v>
      </c>
      <c r="G513" s="37" t="s">
        <v>59</v>
      </c>
      <c r="H513" s="37" t="s">
        <v>2</v>
      </c>
      <c r="I513" s="37" t="s">
        <v>2</v>
      </c>
      <c r="J513" s="37" t="s">
        <v>58</v>
      </c>
      <c r="K513" s="39"/>
      <c r="L513" s="39"/>
      <c r="M513" s="39"/>
      <c r="N513" s="36">
        <v>1</v>
      </c>
      <c r="P513" s="42">
        <f t="shared" si="46"/>
        <v>241.16900000000001</v>
      </c>
      <c r="Q513" s="78">
        <f t="shared" si="48"/>
        <v>0.96083266932270917</v>
      </c>
    </row>
    <row r="514" spans="1:17" x14ac:dyDescent="0.25">
      <c r="A514">
        <f t="shared" si="47"/>
        <v>493691997</v>
      </c>
      <c r="B514" s="52">
        <v>49369</v>
      </c>
      <c r="C514" s="37" t="s">
        <v>24</v>
      </c>
      <c r="D514" s="38">
        <v>251</v>
      </c>
      <c r="E514" s="38">
        <v>21.23</v>
      </c>
      <c r="F514" s="36">
        <v>1997</v>
      </c>
      <c r="G514" s="37" t="s">
        <v>3</v>
      </c>
      <c r="H514" s="37" t="s">
        <v>2</v>
      </c>
      <c r="I514" s="37" t="s">
        <v>2</v>
      </c>
      <c r="J514" s="37" t="s">
        <v>58</v>
      </c>
      <c r="K514" s="39"/>
      <c r="L514" s="39"/>
      <c r="M514" s="39"/>
      <c r="N514" s="36">
        <v>1</v>
      </c>
      <c r="P514" s="42">
        <f t="shared" si="46"/>
        <v>444.06099999999998</v>
      </c>
      <c r="Q514" s="78">
        <f t="shared" si="48"/>
        <v>1.7691673306772908</v>
      </c>
    </row>
    <row r="515" spans="1:17" x14ac:dyDescent="0.25">
      <c r="A515">
        <f t="shared" si="47"/>
        <v>493691998</v>
      </c>
      <c r="B515" s="52">
        <v>49369</v>
      </c>
      <c r="C515" s="37" t="s">
        <v>24</v>
      </c>
      <c r="D515" s="38">
        <v>251</v>
      </c>
      <c r="E515" s="38">
        <v>23.7</v>
      </c>
      <c r="F515" s="36">
        <v>1998</v>
      </c>
      <c r="G515" s="37" t="s">
        <v>3</v>
      </c>
      <c r="H515" s="37" t="s">
        <v>2</v>
      </c>
      <c r="I515" s="37" t="s">
        <v>2</v>
      </c>
      <c r="J515" s="37" t="s">
        <v>58</v>
      </c>
      <c r="K515" s="39"/>
      <c r="L515" s="39"/>
      <c r="M515" s="39"/>
      <c r="N515" s="36">
        <v>1</v>
      </c>
      <c r="P515" s="42">
        <f t="shared" si="46"/>
        <v>495.72500000000002</v>
      </c>
      <c r="Q515" s="78">
        <f t="shared" si="48"/>
        <v>1.9750000000000001</v>
      </c>
    </row>
    <row r="516" spans="1:17" x14ac:dyDescent="0.25">
      <c r="A516">
        <f t="shared" si="47"/>
        <v>493691999</v>
      </c>
      <c r="B516" s="52">
        <v>49369</v>
      </c>
      <c r="C516" s="37" t="s">
        <v>24</v>
      </c>
      <c r="D516" s="38">
        <v>251</v>
      </c>
      <c r="E516" s="38">
        <v>11.28</v>
      </c>
      <c r="F516" s="36">
        <v>1999</v>
      </c>
      <c r="G516" s="37" t="s">
        <v>59</v>
      </c>
      <c r="H516" s="37" t="s">
        <v>2</v>
      </c>
      <c r="I516" s="37" t="s">
        <v>2</v>
      </c>
      <c r="J516" s="37" t="s">
        <v>58</v>
      </c>
      <c r="K516" s="39"/>
      <c r="L516" s="39"/>
      <c r="M516" s="39"/>
      <c r="N516" s="36">
        <v>1</v>
      </c>
      <c r="P516" s="42">
        <f t="shared" si="46"/>
        <v>235.94</v>
      </c>
      <c r="Q516" s="78">
        <f t="shared" si="48"/>
        <v>0.94</v>
      </c>
    </row>
    <row r="517" spans="1:17" x14ac:dyDescent="0.25">
      <c r="A517">
        <f t="shared" si="47"/>
        <v>493692000</v>
      </c>
      <c r="B517" s="52">
        <v>49369</v>
      </c>
      <c r="C517" s="37" t="s">
        <v>24</v>
      </c>
      <c r="D517" s="38">
        <v>251</v>
      </c>
      <c r="E517" s="38">
        <v>24.46</v>
      </c>
      <c r="F517" s="36">
        <v>2000</v>
      </c>
      <c r="G517" s="37" t="s">
        <v>3</v>
      </c>
      <c r="H517" s="37" t="s">
        <v>2</v>
      </c>
      <c r="I517" s="37" t="s">
        <v>2</v>
      </c>
      <c r="J517" s="37" t="s">
        <v>58</v>
      </c>
      <c r="K517" s="39"/>
      <c r="L517" s="39"/>
      <c r="M517" s="39"/>
      <c r="N517" s="36">
        <v>1</v>
      </c>
      <c r="P517" s="42">
        <f t="shared" si="46"/>
        <v>511.62200000000001</v>
      </c>
      <c r="Q517" s="78">
        <f t="shared" si="48"/>
        <v>2.0383346613545816</v>
      </c>
    </row>
    <row r="518" spans="1:17" x14ac:dyDescent="0.25">
      <c r="A518">
        <f t="shared" si="47"/>
        <v>493692001</v>
      </c>
      <c r="B518" s="52">
        <v>49369</v>
      </c>
      <c r="C518" s="37" t="s">
        <v>24</v>
      </c>
      <c r="D518" s="38">
        <v>251</v>
      </c>
      <c r="E518" s="38">
        <v>20.62</v>
      </c>
      <c r="F518" s="36">
        <v>2001</v>
      </c>
      <c r="G518" s="37" t="s">
        <v>3</v>
      </c>
      <c r="H518" s="37" t="s">
        <v>2</v>
      </c>
      <c r="I518" s="37" t="s">
        <v>2</v>
      </c>
      <c r="J518" s="37" t="s">
        <v>58</v>
      </c>
      <c r="K518" s="39"/>
      <c r="L518" s="39"/>
      <c r="M518" s="39"/>
      <c r="N518" s="36">
        <v>1</v>
      </c>
      <c r="P518" s="42">
        <f t="shared" si="46"/>
        <v>431.30200000000002</v>
      </c>
      <c r="Q518" s="78">
        <f t="shared" si="48"/>
        <v>1.7183346613545818</v>
      </c>
    </row>
    <row r="519" spans="1:17" x14ac:dyDescent="0.25">
      <c r="A519">
        <f t="shared" si="47"/>
        <v>493692002</v>
      </c>
      <c r="B519" s="52">
        <v>49369</v>
      </c>
      <c r="C519" s="37" t="s">
        <v>24</v>
      </c>
      <c r="D519" s="38">
        <v>251</v>
      </c>
      <c r="E519" s="38">
        <v>23.26</v>
      </c>
      <c r="F519" s="36">
        <v>2002</v>
      </c>
      <c r="G519" s="37" t="s">
        <v>3</v>
      </c>
      <c r="H519" s="37" t="s">
        <v>2</v>
      </c>
      <c r="I519" s="37" t="s">
        <v>2</v>
      </c>
      <c r="J519" s="37" t="s">
        <v>58</v>
      </c>
      <c r="K519" s="39"/>
      <c r="L519" s="39"/>
      <c r="M519" s="39"/>
      <c r="N519" s="36">
        <v>1</v>
      </c>
      <c r="P519" s="42">
        <f t="shared" si="46"/>
        <v>486.52199999999999</v>
      </c>
      <c r="Q519" s="78">
        <f t="shared" si="48"/>
        <v>1.9383346613545815</v>
      </c>
    </row>
    <row r="520" spans="1:17" x14ac:dyDescent="0.25">
      <c r="A520">
        <f t="shared" si="47"/>
        <v>493692003</v>
      </c>
      <c r="B520" s="52">
        <v>49369</v>
      </c>
      <c r="C520" s="37" t="s">
        <v>24</v>
      </c>
      <c r="D520" s="38">
        <v>251</v>
      </c>
      <c r="E520" s="38">
        <v>18.95</v>
      </c>
      <c r="F520" s="36">
        <v>2003</v>
      </c>
      <c r="G520" s="37" t="s">
        <v>3</v>
      </c>
      <c r="H520" s="37" t="s">
        <v>2</v>
      </c>
      <c r="I520" s="37" t="s">
        <v>2</v>
      </c>
      <c r="J520" s="37" t="s">
        <v>58</v>
      </c>
      <c r="K520" s="39"/>
      <c r="L520" s="39"/>
      <c r="M520" s="39"/>
      <c r="N520" s="36">
        <v>1</v>
      </c>
      <c r="P520" s="42">
        <f t="shared" si="46"/>
        <v>396.37099999999998</v>
      </c>
      <c r="Q520" s="78">
        <f t="shared" si="48"/>
        <v>1.5791673306772909</v>
      </c>
    </row>
    <row r="521" spans="1:17" x14ac:dyDescent="0.25">
      <c r="A521">
        <f t="shared" si="47"/>
        <v>493692004</v>
      </c>
      <c r="B521" s="52">
        <v>49369</v>
      </c>
      <c r="C521" s="37" t="s">
        <v>24</v>
      </c>
      <c r="D521" s="38">
        <v>251</v>
      </c>
      <c r="E521" s="38">
        <v>15.96</v>
      </c>
      <c r="F521" s="36">
        <v>2004</v>
      </c>
      <c r="G521" s="37" t="s">
        <v>62</v>
      </c>
      <c r="H521" s="37" t="s">
        <v>2</v>
      </c>
      <c r="I521" s="37" t="s">
        <v>2</v>
      </c>
      <c r="J521" s="37" t="s">
        <v>2</v>
      </c>
      <c r="K521" s="39"/>
      <c r="L521" s="39"/>
      <c r="M521" s="39"/>
      <c r="N521" s="36">
        <v>1</v>
      </c>
      <c r="P521" s="42">
        <f t="shared" si="46"/>
        <v>333.83</v>
      </c>
      <c r="Q521" s="78">
        <f t="shared" si="48"/>
        <v>1.3299999999999998</v>
      </c>
    </row>
    <row r="522" spans="1:17" x14ac:dyDescent="0.25">
      <c r="A522">
        <f t="shared" si="47"/>
        <v>493692005</v>
      </c>
      <c r="B522" s="52">
        <v>49369</v>
      </c>
      <c r="C522" s="37" t="s">
        <v>24</v>
      </c>
      <c r="D522" s="38">
        <v>251</v>
      </c>
      <c r="E522" s="38">
        <v>0.84</v>
      </c>
      <c r="F522" s="36">
        <v>2005</v>
      </c>
      <c r="G522" s="37" t="s">
        <v>6</v>
      </c>
      <c r="H522" s="37" t="s">
        <v>2</v>
      </c>
      <c r="I522" s="37" t="s">
        <v>2</v>
      </c>
      <c r="J522" s="37" t="s">
        <v>2</v>
      </c>
      <c r="K522" s="39"/>
      <c r="L522" s="39"/>
      <c r="M522" s="39"/>
      <c r="N522" s="36">
        <v>1</v>
      </c>
      <c r="P522" s="42">
        <f t="shared" si="46"/>
        <v>17.57</v>
      </c>
      <c r="Q522" s="78">
        <f t="shared" si="48"/>
        <v>7.0000000000000007E-2</v>
      </c>
    </row>
    <row r="523" spans="1:17" x14ac:dyDescent="0.25">
      <c r="A523">
        <f t="shared" si="47"/>
        <v>493692006</v>
      </c>
      <c r="B523" s="52">
        <v>49369</v>
      </c>
      <c r="C523" s="37" t="s">
        <v>24</v>
      </c>
      <c r="D523" s="38">
        <v>251</v>
      </c>
      <c r="E523" s="38">
        <v>6.88</v>
      </c>
      <c r="F523" s="36">
        <v>2006</v>
      </c>
      <c r="G523" s="37" t="s">
        <v>6</v>
      </c>
      <c r="H523" s="37" t="s">
        <v>2</v>
      </c>
      <c r="I523" s="37" t="s">
        <v>2</v>
      </c>
      <c r="J523" s="37" t="s">
        <v>38</v>
      </c>
      <c r="K523" s="39"/>
      <c r="L523" s="39"/>
      <c r="M523" s="41">
        <v>0</v>
      </c>
      <c r="N523" s="36">
        <v>1</v>
      </c>
      <c r="P523" s="42">
        <f t="shared" si="46"/>
        <v>143.90700000000001</v>
      </c>
      <c r="Q523" s="78">
        <f t="shared" si="48"/>
        <v>0.57333466135458167</v>
      </c>
    </row>
    <row r="524" spans="1:17" x14ac:dyDescent="0.25">
      <c r="A524">
        <f t="shared" si="47"/>
        <v>493692007</v>
      </c>
      <c r="B524" s="52">
        <v>49369</v>
      </c>
      <c r="C524" s="37" t="s">
        <v>24</v>
      </c>
      <c r="D524" s="38">
        <v>251</v>
      </c>
      <c r="E524" s="38">
        <v>5.48</v>
      </c>
      <c r="F524" s="36">
        <v>2007</v>
      </c>
      <c r="G524" s="37" t="s">
        <v>5</v>
      </c>
      <c r="H524" s="37" t="s">
        <v>2</v>
      </c>
      <c r="I524" s="37" t="s">
        <v>2</v>
      </c>
      <c r="J524" s="37" t="s">
        <v>38</v>
      </c>
      <c r="K524" s="41">
        <v>29.8</v>
      </c>
      <c r="L524" s="41">
        <v>16.59</v>
      </c>
      <c r="M524" s="41">
        <v>0</v>
      </c>
      <c r="N524" s="36">
        <v>1</v>
      </c>
      <c r="P524" s="42">
        <f t="shared" si="46"/>
        <v>114.623</v>
      </c>
      <c r="Q524" s="78">
        <f t="shared" si="48"/>
        <v>0.45666533864541836</v>
      </c>
    </row>
    <row r="525" spans="1:17" x14ac:dyDescent="0.25">
      <c r="A525">
        <f t="shared" si="47"/>
        <v>493692008</v>
      </c>
      <c r="B525" s="52">
        <v>49369</v>
      </c>
      <c r="C525" s="37" t="s">
        <v>24</v>
      </c>
      <c r="D525" s="38">
        <v>251</v>
      </c>
      <c r="E525" s="38">
        <v>7.09</v>
      </c>
      <c r="F525" s="36">
        <v>2008</v>
      </c>
      <c r="G525" s="37" t="s">
        <v>5</v>
      </c>
      <c r="H525" s="37" t="s">
        <v>2</v>
      </c>
      <c r="I525" s="37" t="s">
        <v>2</v>
      </c>
      <c r="J525" s="37" t="s">
        <v>38</v>
      </c>
      <c r="K525" s="41">
        <v>81.59</v>
      </c>
      <c r="L525" s="41">
        <v>74.5</v>
      </c>
      <c r="M525" s="41">
        <v>0</v>
      </c>
      <c r="N525" s="36">
        <v>1</v>
      </c>
      <c r="P525" s="42">
        <f t="shared" si="46"/>
        <v>148.29900000000001</v>
      </c>
      <c r="Q525" s="78">
        <f t="shared" si="48"/>
        <v>0.59083266932270917</v>
      </c>
    </row>
    <row r="526" spans="1:17" x14ac:dyDescent="0.25">
      <c r="A526">
        <f t="shared" si="47"/>
        <v>493692009</v>
      </c>
      <c r="B526" s="52">
        <v>49369</v>
      </c>
      <c r="C526" s="37" t="s">
        <v>24</v>
      </c>
      <c r="D526" s="38">
        <v>251</v>
      </c>
      <c r="E526" s="38">
        <v>5.04</v>
      </c>
      <c r="F526" s="36">
        <v>2009</v>
      </c>
      <c r="G526" s="37" t="s">
        <v>6</v>
      </c>
      <c r="H526" s="37" t="s">
        <v>2</v>
      </c>
      <c r="I526" s="37" t="s">
        <v>2</v>
      </c>
      <c r="J526" s="37" t="s">
        <v>38</v>
      </c>
      <c r="K526" s="38">
        <v>74.5</v>
      </c>
      <c r="L526" s="38">
        <v>69.459999999999994</v>
      </c>
      <c r="M526" s="38">
        <v>0</v>
      </c>
      <c r="N526" s="36">
        <v>1</v>
      </c>
      <c r="P526" s="42">
        <f t="shared" si="46"/>
        <v>105.42</v>
      </c>
      <c r="Q526" s="78">
        <f t="shared" si="48"/>
        <v>0.42</v>
      </c>
    </row>
    <row r="527" spans="1:17" x14ac:dyDescent="0.25">
      <c r="A527">
        <f t="shared" si="47"/>
        <v>493692010</v>
      </c>
      <c r="B527" s="52">
        <v>49369</v>
      </c>
      <c r="C527" s="37" t="s">
        <v>24</v>
      </c>
      <c r="D527" s="38">
        <v>251</v>
      </c>
      <c r="E527" s="38">
        <v>4.0599999999999996</v>
      </c>
      <c r="F527" s="36">
        <v>2010</v>
      </c>
      <c r="G527" s="37" t="s">
        <v>2</v>
      </c>
      <c r="H527" s="37" t="s">
        <v>2</v>
      </c>
      <c r="I527" s="37" t="s">
        <v>2</v>
      </c>
      <c r="J527" s="37" t="s">
        <v>38</v>
      </c>
      <c r="K527" s="38">
        <v>69.459999999999994</v>
      </c>
      <c r="L527" s="38">
        <v>65.400000000000006</v>
      </c>
      <c r="M527" s="38">
        <v>0</v>
      </c>
      <c r="N527" s="36">
        <v>1</v>
      </c>
      <c r="P527" s="42">
        <f t="shared" si="46"/>
        <v>84.921999999999997</v>
      </c>
      <c r="Q527" s="78">
        <f t="shared" si="48"/>
        <v>0.33833466135458168</v>
      </c>
    </row>
    <row r="528" spans="1:17" x14ac:dyDescent="0.25">
      <c r="A528">
        <f t="shared" si="47"/>
        <v>493692011</v>
      </c>
      <c r="B528" s="52">
        <v>49369</v>
      </c>
      <c r="C528" s="37" t="s">
        <v>24</v>
      </c>
      <c r="D528" s="38">
        <v>251</v>
      </c>
      <c r="E528" s="38">
        <v>0</v>
      </c>
      <c r="F528" s="36">
        <v>2011</v>
      </c>
      <c r="G528" s="37" t="s">
        <v>2</v>
      </c>
      <c r="H528" s="37" t="s">
        <v>2</v>
      </c>
      <c r="I528" s="37" t="s">
        <v>2</v>
      </c>
      <c r="J528" s="37" t="s">
        <v>38</v>
      </c>
      <c r="K528" s="38">
        <v>65.400000000000006</v>
      </c>
      <c r="L528" s="38">
        <v>0</v>
      </c>
      <c r="M528" s="38">
        <v>0</v>
      </c>
      <c r="N528" s="36">
        <v>1</v>
      </c>
      <c r="P528" s="42">
        <f t="shared" si="46"/>
        <v>0</v>
      </c>
      <c r="Q528" s="78">
        <f t="shared" si="48"/>
        <v>0</v>
      </c>
    </row>
    <row r="529" spans="1:17" x14ac:dyDescent="0.25">
      <c r="B529" s="53"/>
      <c r="C529" s="37"/>
      <c r="D529" s="38"/>
      <c r="E529" s="38"/>
      <c r="F529" s="36"/>
      <c r="G529" s="37"/>
      <c r="H529" s="37"/>
      <c r="I529" s="37"/>
      <c r="J529" s="37"/>
      <c r="K529" s="38"/>
      <c r="L529" s="38"/>
      <c r="M529" s="38"/>
      <c r="N529" s="36"/>
    </row>
    <row r="530" spans="1:17" x14ac:dyDescent="0.25">
      <c r="A530">
        <f>B530*10000+F530</f>
        <v>493701980</v>
      </c>
      <c r="B530" s="55">
        <v>49370</v>
      </c>
      <c r="C530" s="37" t="s">
        <v>25</v>
      </c>
      <c r="D530" s="38">
        <v>128.80000000000001</v>
      </c>
      <c r="E530" s="38">
        <v>9</v>
      </c>
      <c r="F530" s="36">
        <v>1980</v>
      </c>
      <c r="G530" s="37" t="s">
        <v>7</v>
      </c>
      <c r="H530" s="37" t="s">
        <v>2</v>
      </c>
      <c r="I530" s="37" t="s">
        <v>2</v>
      </c>
      <c r="J530" s="37" t="s">
        <v>2</v>
      </c>
      <c r="K530" s="40"/>
      <c r="L530" s="40"/>
      <c r="M530" s="40"/>
      <c r="N530" s="36">
        <v>1</v>
      </c>
      <c r="P530" s="42">
        <f t="shared" ref="P530:P561" si="49">ROUND(E530/12*D530,3)</f>
        <v>96.6</v>
      </c>
      <c r="Q530" s="78">
        <f>P530/D530</f>
        <v>0.74999999999999989</v>
      </c>
    </row>
    <row r="531" spans="1:17" x14ac:dyDescent="0.25">
      <c r="A531">
        <f t="shared" ref="A531:A561" si="50">B531*10000+F531</f>
        <v>493701981</v>
      </c>
      <c r="B531" s="55">
        <v>49370</v>
      </c>
      <c r="C531" s="37" t="s">
        <v>25</v>
      </c>
      <c r="D531" s="38">
        <v>128.80000000000001</v>
      </c>
      <c r="E531" s="38">
        <v>0.51</v>
      </c>
      <c r="F531" s="36">
        <v>1981</v>
      </c>
      <c r="G531" s="37" t="s">
        <v>7</v>
      </c>
      <c r="H531" s="37" t="s">
        <v>2</v>
      </c>
      <c r="I531" s="37" t="s">
        <v>2</v>
      </c>
      <c r="J531" s="37" t="s">
        <v>2</v>
      </c>
      <c r="K531" s="40"/>
      <c r="L531" s="40"/>
      <c r="M531" s="40"/>
      <c r="N531" s="36">
        <v>1</v>
      </c>
      <c r="P531" s="42">
        <f t="shared" si="49"/>
        <v>5.4740000000000002</v>
      </c>
      <c r="Q531" s="78">
        <f t="shared" ref="Q531:Q561" si="51">P531/D531</f>
        <v>4.2499999999999996E-2</v>
      </c>
    </row>
    <row r="532" spans="1:17" x14ac:dyDescent="0.25">
      <c r="A532">
        <f t="shared" si="50"/>
        <v>493701982</v>
      </c>
      <c r="B532" s="55">
        <v>49370</v>
      </c>
      <c r="C532" s="37" t="s">
        <v>25</v>
      </c>
      <c r="D532" s="38">
        <v>128.80000000000001</v>
      </c>
      <c r="E532" s="38">
        <v>14.74</v>
      </c>
      <c r="F532" s="36">
        <v>1982</v>
      </c>
      <c r="G532" s="37" t="s">
        <v>3</v>
      </c>
      <c r="H532" s="37" t="s">
        <v>2</v>
      </c>
      <c r="I532" s="37" t="s">
        <v>2</v>
      </c>
      <c r="J532" s="37" t="s">
        <v>2</v>
      </c>
      <c r="K532" s="39"/>
      <c r="L532" s="39"/>
      <c r="M532" s="39"/>
      <c r="N532" s="36">
        <v>1</v>
      </c>
      <c r="P532" s="42">
        <f t="shared" si="49"/>
        <v>158.209</v>
      </c>
      <c r="Q532" s="78">
        <f t="shared" si="51"/>
        <v>1.2283307453416148</v>
      </c>
    </row>
    <row r="533" spans="1:17" x14ac:dyDescent="0.25">
      <c r="A533">
        <f t="shared" si="50"/>
        <v>493701983</v>
      </c>
      <c r="B533" s="55">
        <v>49370</v>
      </c>
      <c r="C533" s="37" t="s">
        <v>25</v>
      </c>
      <c r="D533" s="38">
        <v>128.80000000000001</v>
      </c>
      <c r="E533" s="38">
        <v>1.93</v>
      </c>
      <c r="F533" s="36">
        <v>1983</v>
      </c>
      <c r="G533" s="37" t="s">
        <v>7</v>
      </c>
      <c r="H533" s="37" t="s">
        <v>2</v>
      </c>
      <c r="I533" s="37" t="s">
        <v>2</v>
      </c>
      <c r="J533" s="37" t="s">
        <v>58</v>
      </c>
      <c r="K533" s="39"/>
      <c r="L533" s="39"/>
      <c r="M533" s="39"/>
      <c r="N533" s="36">
        <v>1</v>
      </c>
      <c r="P533" s="42">
        <f t="shared" si="49"/>
        <v>20.715</v>
      </c>
      <c r="Q533" s="78">
        <f t="shared" si="51"/>
        <v>0.1608307453416149</v>
      </c>
    </row>
    <row r="534" spans="1:17" x14ac:dyDescent="0.25">
      <c r="A534">
        <f t="shared" si="50"/>
        <v>493701984</v>
      </c>
      <c r="B534" s="55">
        <v>49370</v>
      </c>
      <c r="C534" s="37" t="s">
        <v>25</v>
      </c>
      <c r="D534" s="38">
        <v>128.80000000000001</v>
      </c>
      <c r="E534" s="38">
        <v>13.85</v>
      </c>
      <c r="F534" s="36">
        <v>1984</v>
      </c>
      <c r="G534" s="37" t="s">
        <v>59</v>
      </c>
      <c r="H534" s="37" t="s">
        <v>2</v>
      </c>
      <c r="I534" s="37" t="s">
        <v>2</v>
      </c>
      <c r="J534" s="37" t="s">
        <v>58</v>
      </c>
      <c r="K534" s="39"/>
      <c r="L534" s="39"/>
      <c r="M534" s="39"/>
      <c r="N534" s="36">
        <v>1</v>
      </c>
      <c r="P534" s="42">
        <f t="shared" si="49"/>
        <v>148.65700000000001</v>
      </c>
      <c r="Q534" s="78">
        <f t="shared" si="51"/>
        <v>1.154169254658385</v>
      </c>
    </row>
    <row r="535" spans="1:17" x14ac:dyDescent="0.25">
      <c r="A535">
        <f t="shared" si="50"/>
        <v>493701985</v>
      </c>
      <c r="B535" s="55">
        <v>49370</v>
      </c>
      <c r="C535" s="37" t="s">
        <v>25</v>
      </c>
      <c r="D535" s="38">
        <v>128.80000000000001</v>
      </c>
      <c r="E535" s="38">
        <v>20.02</v>
      </c>
      <c r="F535" s="36">
        <v>1985</v>
      </c>
      <c r="G535" s="37" t="s">
        <v>3</v>
      </c>
      <c r="H535" s="37" t="s">
        <v>2</v>
      </c>
      <c r="I535" s="37" t="s">
        <v>2</v>
      </c>
      <c r="J535" s="37" t="s">
        <v>58</v>
      </c>
      <c r="K535" s="39"/>
      <c r="L535" s="39"/>
      <c r="M535" s="39"/>
      <c r="N535" s="36">
        <v>1</v>
      </c>
      <c r="P535" s="42">
        <f t="shared" si="49"/>
        <v>214.881</v>
      </c>
      <c r="Q535" s="78">
        <f t="shared" si="51"/>
        <v>1.6683307453416147</v>
      </c>
    </row>
    <row r="536" spans="1:17" x14ac:dyDescent="0.25">
      <c r="A536">
        <f t="shared" si="50"/>
        <v>493701986</v>
      </c>
      <c r="B536" s="55">
        <v>49370</v>
      </c>
      <c r="C536" s="37" t="s">
        <v>25</v>
      </c>
      <c r="D536" s="38">
        <v>128.80000000000001</v>
      </c>
      <c r="E536" s="38">
        <v>17.420000000000002</v>
      </c>
      <c r="F536" s="36">
        <v>1986</v>
      </c>
      <c r="G536" s="37" t="s">
        <v>3</v>
      </c>
      <c r="H536" s="37" t="s">
        <v>2</v>
      </c>
      <c r="I536" s="37" t="s">
        <v>2</v>
      </c>
      <c r="J536" s="37" t="s">
        <v>58</v>
      </c>
      <c r="K536" s="39"/>
      <c r="L536" s="39"/>
      <c r="M536" s="39"/>
      <c r="N536" s="36">
        <v>1</v>
      </c>
      <c r="P536" s="42">
        <f t="shared" si="49"/>
        <v>186.97499999999999</v>
      </c>
      <c r="Q536" s="78">
        <f t="shared" si="51"/>
        <v>1.4516692546583849</v>
      </c>
    </row>
    <row r="537" spans="1:17" x14ac:dyDescent="0.25">
      <c r="A537">
        <f t="shared" si="50"/>
        <v>493701987</v>
      </c>
      <c r="B537" s="55">
        <v>49370</v>
      </c>
      <c r="C537" s="37" t="s">
        <v>25</v>
      </c>
      <c r="D537" s="38">
        <v>128.80000000000001</v>
      </c>
      <c r="E537" s="38">
        <v>17.52</v>
      </c>
      <c r="F537" s="36">
        <v>1987</v>
      </c>
      <c r="G537" s="37" t="s">
        <v>3</v>
      </c>
      <c r="H537" s="37" t="s">
        <v>2</v>
      </c>
      <c r="I537" s="37" t="s">
        <v>2</v>
      </c>
      <c r="J537" s="37" t="s">
        <v>58</v>
      </c>
      <c r="K537" s="39"/>
      <c r="L537" s="39"/>
      <c r="M537" s="39"/>
      <c r="N537" s="36">
        <v>1</v>
      </c>
      <c r="P537" s="42">
        <f t="shared" si="49"/>
        <v>188.048</v>
      </c>
      <c r="Q537" s="78">
        <f t="shared" si="51"/>
        <v>1.46</v>
      </c>
    </row>
    <row r="538" spans="1:17" x14ac:dyDescent="0.25">
      <c r="A538">
        <f t="shared" si="50"/>
        <v>493701988</v>
      </c>
      <c r="B538" s="55">
        <v>49370</v>
      </c>
      <c r="C538" s="37" t="s">
        <v>25</v>
      </c>
      <c r="D538" s="38">
        <v>129.80000000000001</v>
      </c>
      <c r="E538" s="38">
        <v>18.649999999999999</v>
      </c>
      <c r="F538" s="36">
        <v>1988</v>
      </c>
      <c r="G538" s="37" t="s">
        <v>3</v>
      </c>
      <c r="H538" s="37" t="s">
        <v>2</v>
      </c>
      <c r="I538" s="37" t="s">
        <v>2</v>
      </c>
      <c r="J538" s="37" t="s">
        <v>58</v>
      </c>
      <c r="K538" s="39"/>
      <c r="L538" s="39"/>
      <c r="M538" s="39"/>
      <c r="N538" s="36">
        <v>1</v>
      </c>
      <c r="P538" s="42">
        <f t="shared" si="49"/>
        <v>201.73099999999999</v>
      </c>
      <c r="Q538" s="78">
        <f t="shared" si="51"/>
        <v>1.5541679506933743</v>
      </c>
    </row>
    <row r="539" spans="1:17" x14ac:dyDescent="0.25">
      <c r="A539">
        <f t="shared" si="50"/>
        <v>493701989</v>
      </c>
      <c r="B539" s="55">
        <v>49370</v>
      </c>
      <c r="C539" s="37" t="s">
        <v>25</v>
      </c>
      <c r="D539" s="38">
        <v>129.80000000000001</v>
      </c>
      <c r="E539" s="38">
        <v>19.55</v>
      </c>
      <c r="F539" s="36">
        <v>1989</v>
      </c>
      <c r="G539" s="37" t="s">
        <v>3</v>
      </c>
      <c r="H539" s="37" t="s">
        <v>2</v>
      </c>
      <c r="I539" s="37" t="s">
        <v>2</v>
      </c>
      <c r="J539" s="37" t="s">
        <v>58</v>
      </c>
      <c r="K539" s="39"/>
      <c r="L539" s="39"/>
      <c r="M539" s="39"/>
      <c r="N539" s="36">
        <v>1</v>
      </c>
      <c r="P539" s="42">
        <f t="shared" si="49"/>
        <v>211.46600000000001</v>
      </c>
      <c r="Q539" s="78">
        <f t="shared" si="51"/>
        <v>1.6291679506933743</v>
      </c>
    </row>
    <row r="540" spans="1:17" x14ac:dyDescent="0.25">
      <c r="A540">
        <f t="shared" si="50"/>
        <v>493701990</v>
      </c>
      <c r="B540" s="55">
        <v>49370</v>
      </c>
      <c r="C540" s="37" t="s">
        <v>25</v>
      </c>
      <c r="D540" s="38">
        <v>129.80000000000001</v>
      </c>
      <c r="E540" s="38">
        <v>25.5</v>
      </c>
      <c r="F540" s="36">
        <v>1990</v>
      </c>
      <c r="G540" s="37" t="s">
        <v>3</v>
      </c>
      <c r="H540" s="37" t="s">
        <v>2</v>
      </c>
      <c r="I540" s="37" t="s">
        <v>2</v>
      </c>
      <c r="J540" s="37" t="s">
        <v>58</v>
      </c>
      <c r="K540" s="39"/>
      <c r="L540" s="39"/>
      <c r="M540" s="39"/>
      <c r="N540" s="36">
        <v>1</v>
      </c>
      <c r="P540" s="42">
        <f t="shared" si="49"/>
        <v>275.82499999999999</v>
      </c>
      <c r="Q540" s="78">
        <f t="shared" si="51"/>
        <v>2.1249999999999996</v>
      </c>
    </row>
    <row r="541" spans="1:17" x14ac:dyDescent="0.25">
      <c r="A541">
        <f t="shared" si="50"/>
        <v>493701991</v>
      </c>
      <c r="B541" s="55">
        <v>49370</v>
      </c>
      <c r="C541" s="37" t="s">
        <v>25</v>
      </c>
      <c r="D541" s="38">
        <v>129.80000000000001</v>
      </c>
      <c r="E541" s="38">
        <v>14.06</v>
      </c>
      <c r="F541" s="36">
        <v>1991</v>
      </c>
      <c r="G541" s="37" t="s">
        <v>59</v>
      </c>
      <c r="H541" s="37" t="s">
        <v>2</v>
      </c>
      <c r="I541" s="37" t="s">
        <v>2</v>
      </c>
      <c r="J541" s="37" t="s">
        <v>58</v>
      </c>
      <c r="K541" s="39"/>
      <c r="L541" s="39"/>
      <c r="M541" s="39"/>
      <c r="N541" s="36">
        <v>1</v>
      </c>
      <c r="P541" s="42">
        <f t="shared" si="49"/>
        <v>152.08199999999999</v>
      </c>
      <c r="Q541" s="78">
        <f t="shared" si="51"/>
        <v>1.1716640986132509</v>
      </c>
    </row>
    <row r="542" spans="1:17" x14ac:dyDescent="0.25">
      <c r="A542">
        <f t="shared" si="50"/>
        <v>493701992</v>
      </c>
      <c r="B542" s="55">
        <v>49370</v>
      </c>
      <c r="C542" s="37" t="s">
        <v>25</v>
      </c>
      <c r="D542" s="38">
        <v>129.80000000000001</v>
      </c>
      <c r="E542" s="38">
        <v>9.4</v>
      </c>
      <c r="F542" s="36">
        <v>1992</v>
      </c>
      <c r="G542" s="37" t="s">
        <v>3</v>
      </c>
      <c r="H542" s="37" t="s">
        <v>2</v>
      </c>
      <c r="I542" s="37" t="s">
        <v>2</v>
      </c>
      <c r="J542" s="37" t="s">
        <v>58</v>
      </c>
      <c r="K542" s="39"/>
      <c r="L542" s="39"/>
      <c r="M542" s="39"/>
      <c r="N542" s="36">
        <v>1</v>
      </c>
      <c r="P542" s="42">
        <f t="shared" si="49"/>
        <v>101.67700000000001</v>
      </c>
      <c r="Q542" s="78">
        <f t="shared" si="51"/>
        <v>0.7833359013867488</v>
      </c>
    </row>
    <row r="543" spans="1:17" x14ac:dyDescent="0.25">
      <c r="A543">
        <f t="shared" si="50"/>
        <v>493701993</v>
      </c>
      <c r="B543" s="55">
        <v>49370</v>
      </c>
      <c r="C543" s="37" t="s">
        <v>25</v>
      </c>
      <c r="D543" s="38">
        <v>129.80000000000001</v>
      </c>
      <c r="E543" s="38">
        <v>14.03</v>
      </c>
      <c r="F543" s="36">
        <v>1993</v>
      </c>
      <c r="G543" s="37" t="s">
        <v>3</v>
      </c>
      <c r="H543" s="37" t="s">
        <v>2</v>
      </c>
      <c r="I543" s="37" t="s">
        <v>2</v>
      </c>
      <c r="J543" s="37" t="s">
        <v>58</v>
      </c>
      <c r="K543" s="39"/>
      <c r="L543" s="39"/>
      <c r="M543" s="39"/>
      <c r="N543" s="36">
        <v>1</v>
      </c>
      <c r="P543" s="42">
        <f t="shared" si="49"/>
        <v>151.75800000000001</v>
      </c>
      <c r="Q543" s="78">
        <f t="shared" si="51"/>
        <v>1.1691679506933743</v>
      </c>
    </row>
    <row r="544" spans="1:17" x14ac:dyDescent="0.25">
      <c r="A544">
        <f t="shared" si="50"/>
        <v>493701994</v>
      </c>
      <c r="B544" s="55">
        <v>49370</v>
      </c>
      <c r="C544" s="37" t="s">
        <v>25</v>
      </c>
      <c r="D544" s="38">
        <v>129.80000000000001</v>
      </c>
      <c r="E544" s="38">
        <v>20.73</v>
      </c>
      <c r="F544" s="36">
        <v>1994</v>
      </c>
      <c r="G544" s="37" t="s">
        <v>3</v>
      </c>
      <c r="H544" s="37" t="s">
        <v>2</v>
      </c>
      <c r="I544" s="37" t="s">
        <v>2</v>
      </c>
      <c r="J544" s="37" t="s">
        <v>58</v>
      </c>
      <c r="K544" s="39"/>
      <c r="L544" s="39"/>
      <c r="M544" s="39"/>
      <c r="N544" s="36">
        <v>1</v>
      </c>
      <c r="P544" s="42">
        <f t="shared" si="49"/>
        <v>224.23</v>
      </c>
      <c r="Q544" s="78">
        <f t="shared" si="51"/>
        <v>1.7275038520801231</v>
      </c>
    </row>
    <row r="545" spans="1:17" x14ac:dyDescent="0.25">
      <c r="A545">
        <f t="shared" si="50"/>
        <v>493701995</v>
      </c>
      <c r="B545" s="55">
        <v>49370</v>
      </c>
      <c r="C545" s="37" t="s">
        <v>25</v>
      </c>
      <c r="D545" s="38">
        <v>129.80000000000001</v>
      </c>
      <c r="E545" s="38">
        <v>13.4</v>
      </c>
      <c r="F545" s="36">
        <v>1995</v>
      </c>
      <c r="G545" s="37" t="s">
        <v>59</v>
      </c>
      <c r="H545" s="37" t="s">
        <v>2</v>
      </c>
      <c r="I545" s="37" t="s">
        <v>2</v>
      </c>
      <c r="J545" s="37" t="s">
        <v>58</v>
      </c>
      <c r="K545" s="39"/>
      <c r="L545" s="39"/>
      <c r="M545" s="39"/>
      <c r="N545" s="36">
        <v>1</v>
      </c>
      <c r="P545" s="42">
        <f t="shared" si="49"/>
        <v>144.94300000000001</v>
      </c>
      <c r="Q545" s="78">
        <f t="shared" si="51"/>
        <v>1.1166640986132512</v>
      </c>
    </row>
    <row r="546" spans="1:17" x14ac:dyDescent="0.25">
      <c r="A546">
        <f t="shared" si="50"/>
        <v>493701996</v>
      </c>
      <c r="B546" s="55">
        <v>49370</v>
      </c>
      <c r="C546" s="37" t="s">
        <v>25</v>
      </c>
      <c r="D546" s="38">
        <v>129.80000000000001</v>
      </c>
      <c r="E546" s="38">
        <v>13.8</v>
      </c>
      <c r="F546" s="36">
        <v>1996</v>
      </c>
      <c r="G546" s="37" t="s">
        <v>3</v>
      </c>
      <c r="H546" s="37" t="s">
        <v>2</v>
      </c>
      <c r="I546" s="37" t="s">
        <v>2</v>
      </c>
      <c r="J546" s="37" t="s">
        <v>58</v>
      </c>
      <c r="K546" s="39"/>
      <c r="L546" s="39"/>
      <c r="M546" s="39"/>
      <c r="N546" s="36">
        <v>1</v>
      </c>
      <c r="P546" s="42">
        <f t="shared" si="49"/>
        <v>149.27000000000001</v>
      </c>
      <c r="Q546" s="78">
        <f t="shared" si="51"/>
        <v>1.1499999999999999</v>
      </c>
    </row>
    <row r="547" spans="1:17" x14ac:dyDescent="0.25">
      <c r="A547">
        <f t="shared" si="50"/>
        <v>493701997</v>
      </c>
      <c r="B547" s="55">
        <v>49370</v>
      </c>
      <c r="C547" s="37" t="s">
        <v>25</v>
      </c>
      <c r="D547" s="38">
        <v>129.80000000000001</v>
      </c>
      <c r="E547" s="38">
        <v>20.03</v>
      </c>
      <c r="F547" s="36">
        <v>1997</v>
      </c>
      <c r="G547" s="37" t="s">
        <v>3</v>
      </c>
      <c r="H547" s="37" t="s">
        <v>2</v>
      </c>
      <c r="I547" s="37" t="s">
        <v>2</v>
      </c>
      <c r="J547" s="37" t="s">
        <v>58</v>
      </c>
      <c r="K547" s="39"/>
      <c r="L547" s="39"/>
      <c r="M547" s="39"/>
      <c r="N547" s="36">
        <v>1</v>
      </c>
      <c r="P547" s="42">
        <f t="shared" si="49"/>
        <v>216.65799999999999</v>
      </c>
      <c r="Q547" s="78">
        <f t="shared" si="51"/>
        <v>1.6691679506933741</v>
      </c>
    </row>
    <row r="548" spans="1:17" x14ac:dyDescent="0.25">
      <c r="A548">
        <f t="shared" si="50"/>
        <v>493701998</v>
      </c>
      <c r="B548" s="55">
        <v>49370</v>
      </c>
      <c r="C548" s="37" t="s">
        <v>25</v>
      </c>
      <c r="D548" s="38">
        <v>129.80000000000001</v>
      </c>
      <c r="E548" s="38">
        <v>22.09</v>
      </c>
      <c r="F548" s="36">
        <v>1998</v>
      </c>
      <c r="G548" s="37" t="s">
        <v>3</v>
      </c>
      <c r="H548" s="37" t="s">
        <v>2</v>
      </c>
      <c r="I548" s="37" t="s">
        <v>2</v>
      </c>
      <c r="J548" s="37" t="s">
        <v>58</v>
      </c>
      <c r="K548" s="39"/>
      <c r="L548" s="39"/>
      <c r="M548" s="39"/>
      <c r="N548" s="36">
        <v>1</v>
      </c>
      <c r="P548" s="42">
        <f t="shared" si="49"/>
        <v>238.94</v>
      </c>
      <c r="Q548" s="78">
        <f t="shared" si="51"/>
        <v>1.8408320493066255</v>
      </c>
    </row>
    <row r="549" spans="1:17" x14ac:dyDescent="0.25">
      <c r="A549">
        <f t="shared" si="50"/>
        <v>493701999</v>
      </c>
      <c r="B549" s="55">
        <v>49370</v>
      </c>
      <c r="C549" s="37" t="s">
        <v>25</v>
      </c>
      <c r="D549" s="38">
        <v>129.80000000000001</v>
      </c>
      <c r="E549" s="38">
        <v>10.53</v>
      </c>
      <c r="F549" s="36">
        <v>1999</v>
      </c>
      <c r="G549" s="37" t="s">
        <v>59</v>
      </c>
      <c r="H549" s="37" t="s">
        <v>2</v>
      </c>
      <c r="I549" s="37" t="s">
        <v>2</v>
      </c>
      <c r="J549" s="37" t="s">
        <v>58</v>
      </c>
      <c r="K549" s="39"/>
      <c r="L549" s="39"/>
      <c r="M549" s="39"/>
      <c r="N549" s="36">
        <v>1</v>
      </c>
      <c r="P549" s="42">
        <f t="shared" si="49"/>
        <v>113.9</v>
      </c>
      <c r="Q549" s="78">
        <f t="shared" si="51"/>
        <v>0.87750385208012327</v>
      </c>
    </row>
    <row r="550" spans="1:17" x14ac:dyDescent="0.25">
      <c r="A550">
        <f t="shared" si="50"/>
        <v>493702000</v>
      </c>
      <c r="B550" s="55">
        <v>49370</v>
      </c>
      <c r="C550" s="37" t="s">
        <v>25</v>
      </c>
      <c r="D550" s="38">
        <v>129.80000000000001</v>
      </c>
      <c r="E550" s="38">
        <v>24.65</v>
      </c>
      <c r="F550" s="36">
        <v>2000</v>
      </c>
      <c r="G550" s="37" t="s">
        <v>3</v>
      </c>
      <c r="H550" s="37" t="s">
        <v>2</v>
      </c>
      <c r="I550" s="37" t="s">
        <v>2</v>
      </c>
      <c r="J550" s="37" t="s">
        <v>58</v>
      </c>
      <c r="K550" s="39"/>
      <c r="L550" s="39"/>
      <c r="M550" s="39"/>
      <c r="N550" s="36">
        <v>1</v>
      </c>
      <c r="P550" s="42">
        <f t="shared" si="49"/>
        <v>266.63099999999997</v>
      </c>
      <c r="Q550" s="78">
        <f t="shared" si="51"/>
        <v>2.0541679506933739</v>
      </c>
    </row>
    <row r="551" spans="1:17" x14ac:dyDescent="0.25">
      <c r="A551">
        <f t="shared" si="50"/>
        <v>493702001</v>
      </c>
      <c r="B551" s="55">
        <v>49370</v>
      </c>
      <c r="C551" s="37" t="s">
        <v>25</v>
      </c>
      <c r="D551" s="38">
        <v>129.80000000000001</v>
      </c>
      <c r="E551" s="38">
        <v>20.95</v>
      </c>
      <c r="F551" s="36">
        <v>2001</v>
      </c>
      <c r="G551" s="37" t="s">
        <v>3</v>
      </c>
      <c r="H551" s="37" t="s">
        <v>2</v>
      </c>
      <c r="I551" s="37" t="s">
        <v>2</v>
      </c>
      <c r="J551" s="37" t="s">
        <v>58</v>
      </c>
      <c r="K551" s="39"/>
      <c r="L551" s="39"/>
      <c r="M551" s="39"/>
      <c r="N551" s="36">
        <v>1</v>
      </c>
      <c r="P551" s="42">
        <f t="shared" si="49"/>
        <v>226.60900000000001</v>
      </c>
      <c r="Q551" s="78">
        <f t="shared" si="51"/>
        <v>1.7458320493066255</v>
      </c>
    </row>
    <row r="552" spans="1:17" x14ac:dyDescent="0.25">
      <c r="A552">
        <f t="shared" si="50"/>
        <v>493702002</v>
      </c>
      <c r="B552" s="55">
        <v>49370</v>
      </c>
      <c r="C552" s="37" t="s">
        <v>25</v>
      </c>
      <c r="D552" s="38">
        <v>129.80000000000001</v>
      </c>
      <c r="E552" s="38">
        <v>24.65</v>
      </c>
      <c r="F552" s="36">
        <v>2002</v>
      </c>
      <c r="G552" s="37" t="s">
        <v>3</v>
      </c>
      <c r="H552" s="37" t="s">
        <v>2</v>
      </c>
      <c r="I552" s="37" t="s">
        <v>2</v>
      </c>
      <c r="J552" s="37" t="s">
        <v>58</v>
      </c>
      <c r="K552" s="39"/>
      <c r="L552" s="39"/>
      <c r="M552" s="39"/>
      <c r="N552" s="36">
        <v>1</v>
      </c>
      <c r="P552" s="42">
        <f t="shared" si="49"/>
        <v>266.63099999999997</v>
      </c>
      <c r="Q552" s="78">
        <f t="shared" si="51"/>
        <v>2.0541679506933739</v>
      </c>
    </row>
    <row r="553" spans="1:17" x14ac:dyDescent="0.25">
      <c r="A553">
        <f t="shared" si="50"/>
        <v>493702003</v>
      </c>
      <c r="B553" s="55">
        <v>49370</v>
      </c>
      <c r="C553" s="37" t="s">
        <v>25</v>
      </c>
      <c r="D553" s="38">
        <v>129.80000000000001</v>
      </c>
      <c r="E553" s="38">
        <v>19.420000000000002</v>
      </c>
      <c r="F553" s="36">
        <v>2003</v>
      </c>
      <c r="G553" s="37" t="s">
        <v>3</v>
      </c>
      <c r="H553" s="37" t="s">
        <v>2</v>
      </c>
      <c r="I553" s="37" t="s">
        <v>2</v>
      </c>
      <c r="J553" s="37" t="s">
        <v>58</v>
      </c>
      <c r="K553" s="39"/>
      <c r="L553" s="39"/>
      <c r="M553" s="39"/>
      <c r="N553" s="36">
        <v>1</v>
      </c>
      <c r="P553" s="42">
        <f t="shared" si="49"/>
        <v>210.06</v>
      </c>
      <c r="Q553" s="78">
        <f t="shared" si="51"/>
        <v>1.6183359013867487</v>
      </c>
    </row>
    <row r="554" spans="1:17" x14ac:dyDescent="0.25">
      <c r="A554">
        <f t="shared" si="50"/>
        <v>493702004</v>
      </c>
      <c r="B554" s="55">
        <v>49370</v>
      </c>
      <c r="C554" s="37" t="s">
        <v>25</v>
      </c>
      <c r="D554" s="38">
        <v>129.80000000000001</v>
      </c>
      <c r="E554" s="38">
        <v>14.81</v>
      </c>
      <c r="F554" s="36">
        <v>2004</v>
      </c>
      <c r="G554" s="37" t="s">
        <v>4</v>
      </c>
      <c r="H554" s="37" t="s">
        <v>2</v>
      </c>
      <c r="I554" s="37" t="s">
        <v>2</v>
      </c>
      <c r="J554" s="37" t="s">
        <v>2</v>
      </c>
      <c r="K554" s="39"/>
      <c r="L554" s="39"/>
      <c r="M554" s="39"/>
      <c r="N554" s="36">
        <v>1</v>
      </c>
      <c r="P554" s="42">
        <f t="shared" si="49"/>
        <v>160.19499999999999</v>
      </c>
      <c r="Q554" s="78">
        <f t="shared" si="51"/>
        <v>1.2341679506933743</v>
      </c>
    </row>
    <row r="555" spans="1:17" x14ac:dyDescent="0.25">
      <c r="A555">
        <f t="shared" si="50"/>
        <v>493702005</v>
      </c>
      <c r="B555" s="55">
        <v>49370</v>
      </c>
      <c r="C555" s="37" t="s">
        <v>25</v>
      </c>
      <c r="D555" s="38">
        <v>129.80000000000001</v>
      </c>
      <c r="E555" s="38">
        <v>17.46</v>
      </c>
      <c r="F555" s="36">
        <v>2005</v>
      </c>
      <c r="G555" s="37" t="s">
        <v>3</v>
      </c>
      <c r="H555" s="37" t="s">
        <v>2</v>
      </c>
      <c r="I555" s="37" t="s">
        <v>2</v>
      </c>
      <c r="J555" s="37" t="s">
        <v>2</v>
      </c>
      <c r="K555" s="39"/>
      <c r="L555" s="39"/>
      <c r="M555" s="39"/>
      <c r="N555" s="36">
        <v>1</v>
      </c>
      <c r="P555" s="42">
        <f t="shared" si="49"/>
        <v>188.85900000000001</v>
      </c>
      <c r="Q555" s="78">
        <f t="shared" si="51"/>
        <v>1.4549999999999998</v>
      </c>
    </row>
    <row r="556" spans="1:17" x14ac:dyDescent="0.25">
      <c r="A556">
        <f t="shared" si="50"/>
        <v>493702006</v>
      </c>
      <c r="B556" s="55">
        <v>49370</v>
      </c>
      <c r="C556" s="37" t="s">
        <v>25</v>
      </c>
      <c r="D556" s="38">
        <v>129.80000000000001</v>
      </c>
      <c r="E556" s="38">
        <v>16.71</v>
      </c>
      <c r="F556" s="36">
        <v>2006</v>
      </c>
      <c r="G556" s="37" t="s">
        <v>3</v>
      </c>
      <c r="H556" s="37" t="s">
        <v>2</v>
      </c>
      <c r="I556" s="37" t="s">
        <v>2</v>
      </c>
      <c r="J556" s="37" t="s">
        <v>38</v>
      </c>
      <c r="K556" s="39"/>
      <c r="L556" s="39"/>
      <c r="M556" s="41">
        <v>0</v>
      </c>
      <c r="N556" s="36">
        <v>1</v>
      </c>
      <c r="P556" s="42">
        <f t="shared" si="49"/>
        <v>180.74700000000001</v>
      </c>
      <c r="Q556" s="78">
        <f t="shared" si="51"/>
        <v>1.3925038520801232</v>
      </c>
    </row>
    <row r="557" spans="1:17" x14ac:dyDescent="0.25">
      <c r="A557">
        <f t="shared" si="50"/>
        <v>493702007</v>
      </c>
      <c r="B557" s="55">
        <v>49370</v>
      </c>
      <c r="C557" s="37" t="s">
        <v>25</v>
      </c>
      <c r="D557" s="38">
        <v>129.80000000000001</v>
      </c>
      <c r="E557" s="38">
        <v>17.59</v>
      </c>
      <c r="F557" s="36">
        <v>2007</v>
      </c>
      <c r="G557" s="37" t="s">
        <v>3</v>
      </c>
      <c r="H557" s="37" t="s">
        <v>2</v>
      </c>
      <c r="I557" s="37" t="s">
        <v>2</v>
      </c>
      <c r="J557" s="37" t="s">
        <v>38</v>
      </c>
      <c r="K557" s="41">
        <v>29.8</v>
      </c>
      <c r="L557" s="41">
        <v>-21.97</v>
      </c>
      <c r="M557" s="41">
        <v>0</v>
      </c>
      <c r="N557" s="36">
        <v>1</v>
      </c>
      <c r="P557" s="42">
        <f t="shared" si="49"/>
        <v>190.26499999999999</v>
      </c>
      <c r="Q557" s="78">
        <f t="shared" si="51"/>
        <v>1.4658320493066253</v>
      </c>
    </row>
    <row r="558" spans="1:17" x14ac:dyDescent="0.25">
      <c r="A558">
        <f t="shared" si="50"/>
        <v>493702008</v>
      </c>
      <c r="B558" s="55">
        <v>49370</v>
      </c>
      <c r="C558" s="37" t="s">
        <v>25</v>
      </c>
      <c r="D558" s="38">
        <v>129.80000000000001</v>
      </c>
      <c r="E558" s="38">
        <v>18.54</v>
      </c>
      <c r="F558" s="36">
        <v>2008</v>
      </c>
      <c r="G558" s="37" t="s">
        <v>3</v>
      </c>
      <c r="H558" s="37" t="s">
        <v>2</v>
      </c>
      <c r="I558" s="37" t="s">
        <v>2</v>
      </c>
      <c r="J558" s="37" t="s">
        <v>38</v>
      </c>
      <c r="K558" s="41">
        <v>43.03</v>
      </c>
      <c r="L558" s="41">
        <v>24.49</v>
      </c>
      <c r="M558" s="38">
        <v>0</v>
      </c>
      <c r="N558" s="36">
        <v>1</v>
      </c>
      <c r="P558" s="42">
        <f t="shared" si="49"/>
        <v>200.541</v>
      </c>
      <c r="Q558" s="78">
        <f t="shared" si="51"/>
        <v>1.5449999999999999</v>
      </c>
    </row>
    <row r="559" spans="1:17" x14ac:dyDescent="0.25">
      <c r="A559">
        <f t="shared" si="50"/>
        <v>493702009</v>
      </c>
      <c r="B559" s="55">
        <v>49370</v>
      </c>
      <c r="C559" s="37" t="s">
        <v>25</v>
      </c>
      <c r="D559" s="38">
        <v>129.80000000000001</v>
      </c>
      <c r="E559" s="38">
        <v>14.5</v>
      </c>
      <c r="F559" s="36">
        <v>2009</v>
      </c>
      <c r="G559" s="37" t="s">
        <v>3</v>
      </c>
      <c r="H559" s="37" t="s">
        <v>2</v>
      </c>
      <c r="I559" s="37" t="s">
        <v>2</v>
      </c>
      <c r="J559" s="37" t="s">
        <v>38</v>
      </c>
      <c r="K559" s="38">
        <v>24.49</v>
      </c>
      <c r="L559" s="38">
        <v>9.99</v>
      </c>
      <c r="M559" s="38">
        <v>0</v>
      </c>
      <c r="N559" s="36">
        <v>1</v>
      </c>
      <c r="P559" s="42">
        <f t="shared" si="49"/>
        <v>156.84200000000001</v>
      </c>
      <c r="Q559" s="78">
        <f t="shared" si="51"/>
        <v>1.2083359013867487</v>
      </c>
    </row>
    <row r="560" spans="1:17" x14ac:dyDescent="0.25">
      <c r="A560">
        <f t="shared" si="50"/>
        <v>493702010</v>
      </c>
      <c r="B560" s="55">
        <v>49370</v>
      </c>
      <c r="C560" s="37" t="s">
        <v>25</v>
      </c>
      <c r="D560" s="38">
        <v>129.80000000000001</v>
      </c>
      <c r="E560" s="38">
        <v>17.170000000000002</v>
      </c>
      <c r="F560" s="36">
        <v>2010</v>
      </c>
      <c r="G560" s="37" t="s">
        <v>2</v>
      </c>
      <c r="H560" s="37" t="s">
        <v>2</v>
      </c>
      <c r="I560" s="37" t="s">
        <v>2</v>
      </c>
      <c r="J560" s="37" t="s">
        <v>38</v>
      </c>
      <c r="K560" s="38">
        <v>9.99</v>
      </c>
      <c r="L560" s="38">
        <v>-7.18</v>
      </c>
      <c r="M560" s="38">
        <v>0</v>
      </c>
      <c r="N560" s="36">
        <v>1</v>
      </c>
      <c r="P560" s="42">
        <f t="shared" si="49"/>
        <v>185.72200000000001</v>
      </c>
      <c r="Q560" s="78">
        <f t="shared" si="51"/>
        <v>1.4308320493066256</v>
      </c>
    </row>
    <row r="561" spans="1:17" x14ac:dyDescent="0.25">
      <c r="A561">
        <f t="shared" si="50"/>
        <v>493702011</v>
      </c>
      <c r="B561" s="55">
        <v>49370</v>
      </c>
      <c r="C561" s="37" t="s">
        <v>25</v>
      </c>
      <c r="D561" s="38">
        <v>129.80000000000001</v>
      </c>
      <c r="E561" s="38">
        <v>0</v>
      </c>
      <c r="F561" s="36">
        <v>2011</v>
      </c>
      <c r="G561" s="37" t="s">
        <v>2</v>
      </c>
      <c r="H561" s="37" t="s">
        <v>2</v>
      </c>
      <c r="I561" s="37" t="s">
        <v>2</v>
      </c>
      <c r="J561" s="37" t="s">
        <v>38</v>
      </c>
      <c r="K561" s="38">
        <v>-7.18</v>
      </c>
      <c r="L561" s="38">
        <v>0</v>
      </c>
      <c r="M561" s="38">
        <v>0</v>
      </c>
      <c r="N561" s="36">
        <v>1</v>
      </c>
      <c r="P561" s="42">
        <f t="shared" si="49"/>
        <v>0</v>
      </c>
      <c r="Q561" s="78">
        <f t="shared" si="51"/>
        <v>0</v>
      </c>
    </row>
    <row r="562" spans="1:17" x14ac:dyDescent="0.25">
      <c r="B562" s="53"/>
      <c r="C562" s="37"/>
      <c r="D562" s="38"/>
      <c r="E562" s="38"/>
      <c r="F562" s="36"/>
      <c r="G562" s="37"/>
      <c r="H562" s="37"/>
      <c r="I562" s="37"/>
      <c r="J562" s="37"/>
      <c r="K562" s="38"/>
      <c r="L562" s="38"/>
      <c r="M562" s="38"/>
      <c r="N562" s="36"/>
    </row>
    <row r="563" spans="1:17" x14ac:dyDescent="0.25">
      <c r="A563">
        <f>B563*10000+F563</f>
        <v>494721980</v>
      </c>
      <c r="B563" s="52">
        <v>49472</v>
      </c>
      <c r="C563" s="37" t="s">
        <v>26</v>
      </c>
      <c r="D563" s="38">
        <v>129.5</v>
      </c>
      <c r="E563" s="38">
        <v>5.84</v>
      </c>
      <c r="F563" s="36">
        <v>1980</v>
      </c>
      <c r="G563" s="37" t="s">
        <v>3</v>
      </c>
      <c r="H563" s="37" t="s">
        <v>2</v>
      </c>
      <c r="I563" s="37" t="s">
        <v>2</v>
      </c>
      <c r="J563" s="37" t="s">
        <v>2</v>
      </c>
      <c r="K563" s="40"/>
      <c r="L563" s="40"/>
      <c r="M563" s="40"/>
      <c r="N563" s="36">
        <v>1</v>
      </c>
      <c r="P563" s="42">
        <f t="shared" ref="P563:P594" si="52">ROUND(E563/12*D563,3)</f>
        <v>63.023000000000003</v>
      </c>
      <c r="Q563" s="78">
        <f>P563/D563</f>
        <v>0.48666409266409266</v>
      </c>
    </row>
    <row r="564" spans="1:17" x14ac:dyDescent="0.25">
      <c r="A564">
        <f t="shared" ref="A564:A594" si="53">B564*10000+F564</f>
        <v>494721981</v>
      </c>
      <c r="B564" s="52">
        <v>49472</v>
      </c>
      <c r="C564" s="37" t="s">
        <v>26</v>
      </c>
      <c r="D564" s="38">
        <v>129.5</v>
      </c>
      <c r="E564" s="38">
        <v>15.36</v>
      </c>
      <c r="F564" s="36">
        <v>1981</v>
      </c>
      <c r="G564" s="37" t="s">
        <v>3</v>
      </c>
      <c r="H564" s="37" t="s">
        <v>2</v>
      </c>
      <c r="I564" s="37" t="s">
        <v>2</v>
      </c>
      <c r="J564" s="37" t="s">
        <v>2</v>
      </c>
      <c r="K564" s="40"/>
      <c r="L564" s="40"/>
      <c r="M564" s="40"/>
      <c r="N564" s="36">
        <v>1</v>
      </c>
      <c r="P564" s="42">
        <f t="shared" si="52"/>
        <v>165.76</v>
      </c>
      <c r="Q564" s="78">
        <f t="shared" ref="Q564:Q594" si="54">P564/D564</f>
        <v>1.28</v>
      </c>
    </row>
    <row r="565" spans="1:17" x14ac:dyDescent="0.25">
      <c r="A565">
        <f t="shared" si="53"/>
        <v>494721982</v>
      </c>
      <c r="B565" s="52">
        <v>49472</v>
      </c>
      <c r="C565" s="37" t="s">
        <v>26</v>
      </c>
      <c r="D565" s="38">
        <v>129.5</v>
      </c>
      <c r="E565" s="38">
        <v>12.75</v>
      </c>
      <c r="F565" s="36">
        <v>1982</v>
      </c>
      <c r="G565" s="37" t="s">
        <v>3</v>
      </c>
      <c r="H565" s="37" t="s">
        <v>2</v>
      </c>
      <c r="I565" s="37" t="s">
        <v>2</v>
      </c>
      <c r="J565" s="37" t="s">
        <v>2</v>
      </c>
      <c r="K565" s="39"/>
      <c r="L565" s="39"/>
      <c r="M565" s="39"/>
      <c r="N565" s="36">
        <v>1</v>
      </c>
      <c r="P565" s="42">
        <f t="shared" si="52"/>
        <v>137.59399999999999</v>
      </c>
      <c r="Q565" s="78">
        <f t="shared" si="54"/>
        <v>1.0625019305019305</v>
      </c>
    </row>
    <row r="566" spans="1:17" x14ac:dyDescent="0.25">
      <c r="A566">
        <f t="shared" si="53"/>
        <v>494721983</v>
      </c>
      <c r="B566" s="52">
        <v>49472</v>
      </c>
      <c r="C566" s="37" t="s">
        <v>26</v>
      </c>
      <c r="D566" s="38">
        <v>129.5</v>
      </c>
      <c r="E566" s="38">
        <v>19.61</v>
      </c>
      <c r="F566" s="36">
        <v>1983</v>
      </c>
      <c r="G566" s="37" t="s">
        <v>3</v>
      </c>
      <c r="H566" s="37" t="s">
        <v>2</v>
      </c>
      <c r="I566" s="37" t="s">
        <v>2</v>
      </c>
      <c r="J566" s="37" t="s">
        <v>58</v>
      </c>
      <c r="K566" s="39"/>
      <c r="L566" s="39"/>
      <c r="M566" s="39"/>
      <c r="N566" s="36">
        <v>1</v>
      </c>
      <c r="P566" s="42">
        <f t="shared" si="52"/>
        <v>211.625</v>
      </c>
      <c r="Q566" s="78">
        <f t="shared" si="54"/>
        <v>1.6341698841698842</v>
      </c>
    </row>
    <row r="567" spans="1:17" x14ac:dyDescent="0.25">
      <c r="A567">
        <f t="shared" si="53"/>
        <v>494721984</v>
      </c>
      <c r="B567" s="52">
        <v>49472</v>
      </c>
      <c r="C567" s="37" t="s">
        <v>26</v>
      </c>
      <c r="D567" s="38">
        <v>129.5</v>
      </c>
      <c r="E567" s="38">
        <v>18.73</v>
      </c>
      <c r="F567" s="36">
        <v>1984</v>
      </c>
      <c r="G567" s="37" t="s">
        <v>3</v>
      </c>
      <c r="H567" s="37" t="s">
        <v>2</v>
      </c>
      <c r="I567" s="37" t="s">
        <v>2</v>
      </c>
      <c r="J567" s="37" t="s">
        <v>58</v>
      </c>
      <c r="K567" s="39"/>
      <c r="L567" s="39"/>
      <c r="M567" s="39"/>
      <c r="N567" s="36">
        <v>1</v>
      </c>
      <c r="P567" s="42">
        <f t="shared" si="52"/>
        <v>202.12799999999999</v>
      </c>
      <c r="Q567" s="78">
        <f t="shared" si="54"/>
        <v>1.5608339768339767</v>
      </c>
    </row>
    <row r="568" spans="1:17" x14ac:dyDescent="0.25">
      <c r="A568">
        <f t="shared" si="53"/>
        <v>494721985</v>
      </c>
      <c r="B568" s="52">
        <v>49472</v>
      </c>
      <c r="C568" s="37" t="s">
        <v>26</v>
      </c>
      <c r="D568" s="38">
        <v>129.5</v>
      </c>
      <c r="E568" s="38">
        <v>21.89</v>
      </c>
      <c r="F568" s="36">
        <v>1985</v>
      </c>
      <c r="G568" s="37" t="s">
        <v>3</v>
      </c>
      <c r="H568" s="37" t="s">
        <v>2</v>
      </c>
      <c r="I568" s="37" t="s">
        <v>2</v>
      </c>
      <c r="J568" s="37" t="s">
        <v>58</v>
      </c>
      <c r="K568" s="39"/>
      <c r="L568" s="39"/>
      <c r="M568" s="39"/>
      <c r="N568" s="36">
        <v>1</v>
      </c>
      <c r="P568" s="42">
        <f t="shared" si="52"/>
        <v>236.23</v>
      </c>
      <c r="Q568" s="78">
        <f t="shared" si="54"/>
        <v>1.8241698841698841</v>
      </c>
    </row>
    <row r="569" spans="1:17" x14ac:dyDescent="0.25">
      <c r="A569">
        <f t="shared" si="53"/>
        <v>494721986</v>
      </c>
      <c r="B569" s="52">
        <v>49472</v>
      </c>
      <c r="C569" s="37" t="s">
        <v>26</v>
      </c>
      <c r="D569" s="38">
        <v>129.5</v>
      </c>
      <c r="E569" s="38">
        <v>21.07</v>
      </c>
      <c r="F569" s="36">
        <v>1986</v>
      </c>
      <c r="G569" s="37" t="s">
        <v>3</v>
      </c>
      <c r="H569" s="37" t="s">
        <v>2</v>
      </c>
      <c r="I569" s="37" t="s">
        <v>2</v>
      </c>
      <c r="J569" s="37" t="s">
        <v>58</v>
      </c>
      <c r="K569" s="39"/>
      <c r="L569" s="39"/>
      <c r="M569" s="39"/>
      <c r="N569" s="36">
        <v>1</v>
      </c>
      <c r="P569" s="42">
        <f t="shared" si="52"/>
        <v>227.38</v>
      </c>
      <c r="Q569" s="78">
        <f t="shared" si="54"/>
        <v>1.7558301158301157</v>
      </c>
    </row>
    <row r="570" spans="1:17" x14ac:dyDescent="0.25">
      <c r="A570">
        <f t="shared" si="53"/>
        <v>494721987</v>
      </c>
      <c r="B570" s="52">
        <v>49472</v>
      </c>
      <c r="C570" s="37" t="s">
        <v>26</v>
      </c>
      <c r="D570" s="38">
        <v>129.5</v>
      </c>
      <c r="E570" s="38">
        <v>20.7</v>
      </c>
      <c r="F570" s="36">
        <v>1987</v>
      </c>
      <c r="G570" s="37" t="s">
        <v>3</v>
      </c>
      <c r="H570" s="37" t="s">
        <v>2</v>
      </c>
      <c r="I570" s="37" t="s">
        <v>2</v>
      </c>
      <c r="J570" s="37" t="s">
        <v>58</v>
      </c>
      <c r="K570" s="39"/>
      <c r="L570" s="39"/>
      <c r="M570" s="39"/>
      <c r="N570" s="36">
        <v>1</v>
      </c>
      <c r="P570" s="42">
        <f t="shared" si="52"/>
        <v>223.38800000000001</v>
      </c>
      <c r="Q570" s="78">
        <f t="shared" si="54"/>
        <v>1.7250038610038609</v>
      </c>
    </row>
    <row r="571" spans="1:17" x14ac:dyDescent="0.25">
      <c r="A571">
        <f t="shared" si="53"/>
        <v>494721988</v>
      </c>
      <c r="B571" s="52">
        <v>49472</v>
      </c>
      <c r="C571" s="37" t="s">
        <v>26</v>
      </c>
      <c r="D571" s="38">
        <v>134</v>
      </c>
      <c r="E571" s="38">
        <v>27.43</v>
      </c>
      <c r="F571" s="36">
        <v>1988</v>
      </c>
      <c r="G571" s="37" t="s">
        <v>3</v>
      </c>
      <c r="H571" s="37" t="s">
        <v>2</v>
      </c>
      <c r="I571" s="37" t="s">
        <v>2</v>
      </c>
      <c r="J571" s="37" t="s">
        <v>58</v>
      </c>
      <c r="K571" s="39"/>
      <c r="L571" s="39"/>
      <c r="M571" s="39"/>
      <c r="N571" s="36">
        <v>1</v>
      </c>
      <c r="P571" s="42">
        <f t="shared" si="52"/>
        <v>306.30200000000002</v>
      </c>
      <c r="Q571" s="78">
        <f t="shared" si="54"/>
        <v>2.2858358208955227</v>
      </c>
    </row>
    <row r="572" spans="1:17" x14ac:dyDescent="0.25">
      <c r="A572">
        <f t="shared" si="53"/>
        <v>494721989</v>
      </c>
      <c r="B572" s="52">
        <v>49472</v>
      </c>
      <c r="C572" s="37" t="s">
        <v>26</v>
      </c>
      <c r="D572" s="38">
        <v>134</v>
      </c>
      <c r="E572" s="38">
        <v>17.399999999999999</v>
      </c>
      <c r="F572" s="36">
        <v>1989</v>
      </c>
      <c r="G572" s="37" t="s">
        <v>3</v>
      </c>
      <c r="H572" s="37" t="s">
        <v>2</v>
      </c>
      <c r="I572" s="37" t="s">
        <v>2</v>
      </c>
      <c r="J572" s="37" t="s">
        <v>58</v>
      </c>
      <c r="K572" s="39"/>
      <c r="L572" s="39"/>
      <c r="M572" s="39"/>
      <c r="N572" s="36">
        <v>1</v>
      </c>
      <c r="P572" s="42">
        <f t="shared" si="52"/>
        <v>194.3</v>
      </c>
      <c r="Q572" s="78">
        <f t="shared" si="54"/>
        <v>1.4500000000000002</v>
      </c>
    </row>
    <row r="573" spans="1:17" x14ac:dyDescent="0.25">
      <c r="A573">
        <f t="shared" si="53"/>
        <v>494721990</v>
      </c>
      <c r="B573" s="52">
        <v>49472</v>
      </c>
      <c r="C573" s="37" t="s">
        <v>26</v>
      </c>
      <c r="D573" s="38">
        <v>134</v>
      </c>
      <c r="E573" s="38">
        <v>25.01</v>
      </c>
      <c r="F573" s="36">
        <v>1990</v>
      </c>
      <c r="G573" s="37" t="s">
        <v>3</v>
      </c>
      <c r="H573" s="37" t="s">
        <v>2</v>
      </c>
      <c r="I573" s="37" t="s">
        <v>2</v>
      </c>
      <c r="J573" s="37" t="s">
        <v>58</v>
      </c>
      <c r="K573" s="39"/>
      <c r="L573" s="39"/>
      <c r="M573" s="39"/>
      <c r="N573" s="36">
        <v>1</v>
      </c>
      <c r="P573" s="42">
        <f t="shared" si="52"/>
        <v>279.27800000000002</v>
      </c>
      <c r="Q573" s="78">
        <f t="shared" si="54"/>
        <v>2.0841641791044778</v>
      </c>
    </row>
    <row r="574" spans="1:17" x14ac:dyDescent="0.25">
      <c r="A574">
        <f t="shared" si="53"/>
        <v>494721991</v>
      </c>
      <c r="B574" s="52">
        <v>49472</v>
      </c>
      <c r="C574" s="37" t="s">
        <v>26</v>
      </c>
      <c r="D574" s="38">
        <v>134</v>
      </c>
      <c r="E574" s="38">
        <v>12.73</v>
      </c>
      <c r="F574" s="36">
        <v>1991</v>
      </c>
      <c r="G574" s="37" t="s">
        <v>59</v>
      </c>
      <c r="H574" s="37" t="s">
        <v>2</v>
      </c>
      <c r="I574" s="37" t="s">
        <v>2</v>
      </c>
      <c r="J574" s="37" t="s">
        <v>58</v>
      </c>
      <c r="K574" s="39"/>
      <c r="L574" s="39"/>
      <c r="M574" s="39"/>
      <c r="N574" s="36">
        <v>1</v>
      </c>
      <c r="P574" s="42">
        <f t="shared" si="52"/>
        <v>142.15199999999999</v>
      </c>
      <c r="Q574" s="78">
        <f t="shared" si="54"/>
        <v>1.0608358208955222</v>
      </c>
    </row>
    <row r="575" spans="1:17" x14ac:dyDescent="0.25">
      <c r="A575">
        <f t="shared" si="53"/>
        <v>494721992</v>
      </c>
      <c r="B575" s="52">
        <v>49472</v>
      </c>
      <c r="C575" s="37" t="s">
        <v>26</v>
      </c>
      <c r="D575" s="38">
        <v>134</v>
      </c>
      <c r="E575" s="38">
        <v>10.41</v>
      </c>
      <c r="F575" s="36">
        <v>1992</v>
      </c>
      <c r="G575" s="37" t="s">
        <v>3</v>
      </c>
      <c r="H575" s="37" t="s">
        <v>2</v>
      </c>
      <c r="I575" s="37" t="s">
        <v>2</v>
      </c>
      <c r="J575" s="37" t="s">
        <v>58</v>
      </c>
      <c r="K575" s="39"/>
      <c r="L575" s="39"/>
      <c r="M575" s="39"/>
      <c r="N575" s="36">
        <v>1</v>
      </c>
      <c r="P575" s="42">
        <f t="shared" si="52"/>
        <v>116.245</v>
      </c>
      <c r="Q575" s="78">
        <f t="shared" si="54"/>
        <v>0.86750000000000005</v>
      </c>
    </row>
    <row r="576" spans="1:17" x14ac:dyDescent="0.25">
      <c r="A576">
        <f t="shared" si="53"/>
        <v>494721993</v>
      </c>
      <c r="B576" s="52">
        <v>49472</v>
      </c>
      <c r="C576" s="37" t="s">
        <v>26</v>
      </c>
      <c r="D576" s="38">
        <v>134</v>
      </c>
      <c r="E576" s="38">
        <v>11.51</v>
      </c>
      <c r="F576" s="36">
        <v>1993</v>
      </c>
      <c r="G576" s="37" t="s">
        <v>3</v>
      </c>
      <c r="H576" s="37" t="s">
        <v>2</v>
      </c>
      <c r="I576" s="37" t="s">
        <v>2</v>
      </c>
      <c r="J576" s="37" t="s">
        <v>58</v>
      </c>
      <c r="K576" s="39"/>
      <c r="L576" s="39"/>
      <c r="M576" s="39"/>
      <c r="N576" s="36">
        <v>1</v>
      </c>
      <c r="P576" s="42">
        <f t="shared" si="52"/>
        <v>128.52799999999999</v>
      </c>
      <c r="Q576" s="78">
        <f t="shared" si="54"/>
        <v>0.9591641791044776</v>
      </c>
    </row>
    <row r="577" spans="1:17" x14ac:dyDescent="0.25">
      <c r="A577">
        <f t="shared" si="53"/>
        <v>494721994</v>
      </c>
      <c r="B577" s="52">
        <v>49472</v>
      </c>
      <c r="C577" s="37" t="s">
        <v>26</v>
      </c>
      <c r="D577" s="38">
        <v>134</v>
      </c>
      <c r="E577" s="38">
        <v>8.7200000000000006</v>
      </c>
      <c r="F577" s="36">
        <v>1994</v>
      </c>
      <c r="G577" s="37" t="s">
        <v>59</v>
      </c>
      <c r="H577" s="37" t="s">
        <v>2</v>
      </c>
      <c r="I577" s="37" t="s">
        <v>2</v>
      </c>
      <c r="J577" s="37" t="s">
        <v>58</v>
      </c>
      <c r="K577" s="39"/>
      <c r="L577" s="39"/>
      <c r="M577" s="39"/>
      <c r="N577" s="36">
        <v>1</v>
      </c>
      <c r="P577" s="42">
        <f t="shared" si="52"/>
        <v>97.373000000000005</v>
      </c>
      <c r="Q577" s="78">
        <f t="shared" si="54"/>
        <v>0.72666417910447767</v>
      </c>
    </row>
    <row r="578" spans="1:17" x14ac:dyDescent="0.25">
      <c r="A578">
        <f t="shared" si="53"/>
        <v>494721995</v>
      </c>
      <c r="B578" s="52">
        <v>49472</v>
      </c>
      <c r="C578" s="37" t="s">
        <v>26</v>
      </c>
      <c r="D578" s="38">
        <v>134</v>
      </c>
      <c r="E578" s="38">
        <v>12.38</v>
      </c>
      <c r="F578" s="36">
        <v>1995</v>
      </c>
      <c r="G578" s="37" t="s">
        <v>3</v>
      </c>
      <c r="H578" s="37" t="s">
        <v>2</v>
      </c>
      <c r="I578" s="37" t="s">
        <v>2</v>
      </c>
      <c r="J578" s="37" t="s">
        <v>58</v>
      </c>
      <c r="K578" s="39"/>
      <c r="L578" s="39"/>
      <c r="M578" s="39"/>
      <c r="N578" s="36">
        <v>1</v>
      </c>
      <c r="P578" s="42">
        <f t="shared" si="52"/>
        <v>138.24299999999999</v>
      </c>
      <c r="Q578" s="78">
        <f t="shared" si="54"/>
        <v>1.0316641791044776</v>
      </c>
    </row>
    <row r="579" spans="1:17" x14ac:dyDescent="0.25">
      <c r="A579">
        <f t="shared" si="53"/>
        <v>494721996</v>
      </c>
      <c r="B579" s="52">
        <v>49472</v>
      </c>
      <c r="C579" s="37" t="s">
        <v>26</v>
      </c>
      <c r="D579" s="38">
        <v>134</v>
      </c>
      <c r="E579" s="38">
        <v>11.98</v>
      </c>
      <c r="F579" s="36">
        <v>1996</v>
      </c>
      <c r="G579" s="37" t="s">
        <v>3</v>
      </c>
      <c r="H579" s="37" t="s">
        <v>2</v>
      </c>
      <c r="I579" s="37" t="s">
        <v>2</v>
      </c>
      <c r="J579" s="37" t="s">
        <v>58</v>
      </c>
      <c r="K579" s="39"/>
      <c r="L579" s="39"/>
      <c r="M579" s="39"/>
      <c r="N579" s="36">
        <v>1</v>
      </c>
      <c r="P579" s="42">
        <f t="shared" si="52"/>
        <v>133.77699999999999</v>
      </c>
      <c r="Q579" s="78">
        <f t="shared" si="54"/>
        <v>0.99833582089552231</v>
      </c>
    </row>
    <row r="580" spans="1:17" x14ac:dyDescent="0.25">
      <c r="A580">
        <f t="shared" si="53"/>
        <v>494721997</v>
      </c>
      <c r="B580" s="52">
        <v>49472</v>
      </c>
      <c r="C580" s="37" t="s">
        <v>26</v>
      </c>
      <c r="D580" s="38">
        <v>134</v>
      </c>
      <c r="E580" s="38">
        <v>17.489999999999998</v>
      </c>
      <c r="F580" s="36">
        <v>1997</v>
      </c>
      <c r="G580" s="37" t="s">
        <v>3</v>
      </c>
      <c r="H580" s="37" t="s">
        <v>2</v>
      </c>
      <c r="I580" s="37" t="s">
        <v>2</v>
      </c>
      <c r="J580" s="37" t="s">
        <v>58</v>
      </c>
      <c r="K580" s="39"/>
      <c r="L580" s="39"/>
      <c r="M580" s="39"/>
      <c r="N580" s="36">
        <v>1</v>
      </c>
      <c r="P580" s="42">
        <f t="shared" si="52"/>
        <v>195.30500000000001</v>
      </c>
      <c r="Q580" s="78">
        <f t="shared" si="54"/>
        <v>1.4575</v>
      </c>
    </row>
    <row r="581" spans="1:17" x14ac:dyDescent="0.25">
      <c r="A581">
        <f t="shared" si="53"/>
        <v>494721998</v>
      </c>
      <c r="B581" s="52">
        <v>49472</v>
      </c>
      <c r="C581" s="37" t="s">
        <v>26</v>
      </c>
      <c r="D581" s="38">
        <v>134</v>
      </c>
      <c r="E581" s="38">
        <v>13.27</v>
      </c>
      <c r="F581" s="36">
        <v>1998</v>
      </c>
      <c r="G581" s="37" t="s">
        <v>59</v>
      </c>
      <c r="H581" s="37" t="s">
        <v>2</v>
      </c>
      <c r="I581" s="37" t="s">
        <v>2</v>
      </c>
      <c r="J581" s="37" t="s">
        <v>58</v>
      </c>
      <c r="K581" s="39"/>
      <c r="L581" s="39"/>
      <c r="M581" s="39"/>
      <c r="N581" s="36">
        <v>1</v>
      </c>
      <c r="P581" s="42">
        <f t="shared" si="52"/>
        <v>148.18199999999999</v>
      </c>
      <c r="Q581" s="78">
        <f t="shared" si="54"/>
        <v>1.1058358208955223</v>
      </c>
    </row>
    <row r="582" spans="1:17" x14ac:dyDescent="0.25">
      <c r="A582">
        <f t="shared" si="53"/>
        <v>494721999</v>
      </c>
      <c r="B582" s="52">
        <v>49472</v>
      </c>
      <c r="C582" s="37" t="s">
        <v>26</v>
      </c>
      <c r="D582" s="38">
        <v>134</v>
      </c>
      <c r="E582" s="38">
        <v>12.73</v>
      </c>
      <c r="F582" s="36">
        <v>1999</v>
      </c>
      <c r="G582" s="37" t="s">
        <v>3</v>
      </c>
      <c r="H582" s="37" t="s">
        <v>2</v>
      </c>
      <c r="I582" s="37" t="s">
        <v>2</v>
      </c>
      <c r="J582" s="37" t="s">
        <v>58</v>
      </c>
      <c r="K582" s="39"/>
      <c r="L582" s="39"/>
      <c r="M582" s="39"/>
      <c r="N582" s="36">
        <v>1</v>
      </c>
      <c r="P582" s="42">
        <f t="shared" si="52"/>
        <v>142.15199999999999</v>
      </c>
      <c r="Q582" s="78">
        <f t="shared" si="54"/>
        <v>1.0608358208955222</v>
      </c>
    </row>
    <row r="583" spans="1:17" x14ac:dyDescent="0.25">
      <c r="A583">
        <f t="shared" si="53"/>
        <v>494722000</v>
      </c>
      <c r="B583" s="52">
        <v>49472</v>
      </c>
      <c r="C583" s="37" t="s">
        <v>26</v>
      </c>
      <c r="D583" s="38">
        <v>134</v>
      </c>
      <c r="E583" s="38">
        <v>20.63</v>
      </c>
      <c r="F583" s="36">
        <v>2000</v>
      </c>
      <c r="G583" s="37" t="s">
        <v>3</v>
      </c>
      <c r="H583" s="37" t="s">
        <v>2</v>
      </c>
      <c r="I583" s="37" t="s">
        <v>2</v>
      </c>
      <c r="J583" s="37" t="s">
        <v>58</v>
      </c>
      <c r="K583" s="39"/>
      <c r="L583" s="39"/>
      <c r="M583" s="39"/>
      <c r="N583" s="36">
        <v>1</v>
      </c>
      <c r="P583" s="42">
        <f t="shared" si="52"/>
        <v>230.36799999999999</v>
      </c>
      <c r="Q583" s="78">
        <f t="shared" si="54"/>
        <v>1.7191641791044776</v>
      </c>
    </row>
    <row r="584" spans="1:17" x14ac:dyDescent="0.25">
      <c r="A584">
        <f t="shared" si="53"/>
        <v>494722001</v>
      </c>
      <c r="B584" s="52">
        <v>49472</v>
      </c>
      <c r="C584" s="37" t="s">
        <v>26</v>
      </c>
      <c r="D584" s="38">
        <v>134</v>
      </c>
      <c r="E584" s="38">
        <v>19.55</v>
      </c>
      <c r="F584" s="36">
        <v>2001</v>
      </c>
      <c r="G584" s="37" t="s">
        <v>3</v>
      </c>
      <c r="H584" s="37" t="s">
        <v>2</v>
      </c>
      <c r="I584" s="37" t="s">
        <v>2</v>
      </c>
      <c r="J584" s="37" t="s">
        <v>58</v>
      </c>
      <c r="K584" s="39"/>
      <c r="L584" s="39"/>
      <c r="M584" s="39"/>
      <c r="N584" s="36">
        <v>1</v>
      </c>
      <c r="P584" s="42">
        <f t="shared" si="52"/>
        <v>218.30799999999999</v>
      </c>
      <c r="Q584" s="78">
        <f t="shared" si="54"/>
        <v>1.6291641791044775</v>
      </c>
    </row>
    <row r="585" spans="1:17" x14ac:dyDescent="0.25">
      <c r="A585">
        <f t="shared" si="53"/>
        <v>494722002</v>
      </c>
      <c r="B585" s="52">
        <v>49472</v>
      </c>
      <c r="C585" s="37" t="s">
        <v>26</v>
      </c>
      <c r="D585" s="38">
        <v>134</v>
      </c>
      <c r="E585" s="38">
        <v>22.81</v>
      </c>
      <c r="F585" s="36">
        <v>2002</v>
      </c>
      <c r="G585" s="37" t="s">
        <v>3</v>
      </c>
      <c r="H585" s="37" t="s">
        <v>2</v>
      </c>
      <c r="I585" s="37" t="s">
        <v>2</v>
      </c>
      <c r="J585" s="37" t="s">
        <v>58</v>
      </c>
      <c r="K585" s="39"/>
      <c r="L585" s="39"/>
      <c r="M585" s="39"/>
      <c r="N585" s="36">
        <v>1</v>
      </c>
      <c r="P585" s="42">
        <f t="shared" si="52"/>
        <v>254.71199999999999</v>
      </c>
      <c r="Q585" s="78">
        <f t="shared" si="54"/>
        <v>1.9008358208955223</v>
      </c>
    </row>
    <row r="586" spans="1:17" x14ac:dyDescent="0.25">
      <c r="A586">
        <f t="shared" si="53"/>
        <v>494722003</v>
      </c>
      <c r="B586" s="52">
        <v>49472</v>
      </c>
      <c r="C586" s="37" t="s">
        <v>26</v>
      </c>
      <c r="D586" s="38">
        <v>134</v>
      </c>
      <c r="E586" s="38">
        <v>11.7</v>
      </c>
      <c r="F586" s="36">
        <v>2003</v>
      </c>
      <c r="G586" s="37" t="s">
        <v>59</v>
      </c>
      <c r="H586" s="37" t="s">
        <v>2</v>
      </c>
      <c r="I586" s="37" t="s">
        <v>2</v>
      </c>
      <c r="J586" s="37" t="s">
        <v>58</v>
      </c>
      <c r="K586" s="39"/>
      <c r="L586" s="39"/>
      <c r="M586" s="39"/>
      <c r="N586" s="36">
        <v>1</v>
      </c>
      <c r="P586" s="42">
        <f t="shared" si="52"/>
        <v>130.65</v>
      </c>
      <c r="Q586" s="78">
        <f t="shared" si="54"/>
        <v>0.97500000000000009</v>
      </c>
    </row>
    <row r="587" spans="1:17" x14ac:dyDescent="0.25">
      <c r="A587">
        <f t="shared" si="53"/>
        <v>494722004</v>
      </c>
      <c r="B587" s="52">
        <v>49472</v>
      </c>
      <c r="C587" s="37" t="s">
        <v>26</v>
      </c>
      <c r="D587" s="38">
        <v>134</v>
      </c>
      <c r="E587" s="38">
        <v>22.54</v>
      </c>
      <c r="F587" s="36">
        <v>2004</v>
      </c>
      <c r="G587" s="37" t="s">
        <v>3</v>
      </c>
      <c r="H587" s="37" t="s">
        <v>2</v>
      </c>
      <c r="I587" s="37" t="s">
        <v>2</v>
      </c>
      <c r="J587" s="37" t="s">
        <v>2</v>
      </c>
      <c r="K587" s="39"/>
      <c r="L587" s="39"/>
      <c r="M587" s="39"/>
      <c r="N587" s="36">
        <v>1</v>
      </c>
      <c r="P587" s="42">
        <f t="shared" si="52"/>
        <v>251.697</v>
      </c>
      <c r="Q587" s="78">
        <f t="shared" si="54"/>
        <v>1.8783358208955223</v>
      </c>
    </row>
    <row r="588" spans="1:17" x14ac:dyDescent="0.25">
      <c r="A588">
        <f t="shared" si="53"/>
        <v>494722005</v>
      </c>
      <c r="B588" s="52">
        <v>49472</v>
      </c>
      <c r="C588" s="37" t="s">
        <v>26</v>
      </c>
      <c r="D588" s="38">
        <v>134</v>
      </c>
      <c r="E588" s="38">
        <v>10.17</v>
      </c>
      <c r="F588" s="36">
        <v>2005</v>
      </c>
      <c r="G588" s="37" t="s">
        <v>60</v>
      </c>
      <c r="H588" s="37" t="s">
        <v>2</v>
      </c>
      <c r="I588" s="37" t="s">
        <v>2</v>
      </c>
      <c r="J588" s="37" t="s">
        <v>2</v>
      </c>
      <c r="K588" s="39"/>
      <c r="L588" s="39"/>
      <c r="M588" s="39"/>
      <c r="N588" s="36">
        <v>1</v>
      </c>
      <c r="P588" s="42">
        <f t="shared" si="52"/>
        <v>113.565</v>
      </c>
      <c r="Q588" s="78">
        <f t="shared" si="54"/>
        <v>0.84750000000000003</v>
      </c>
    </row>
    <row r="589" spans="1:17" x14ac:dyDescent="0.25">
      <c r="A589">
        <f t="shared" si="53"/>
        <v>494722006</v>
      </c>
      <c r="B589" s="52">
        <v>49472</v>
      </c>
      <c r="C589" s="37" t="s">
        <v>26</v>
      </c>
      <c r="D589" s="38">
        <v>134</v>
      </c>
      <c r="E589" s="38">
        <v>19.77</v>
      </c>
      <c r="F589" s="36">
        <v>2006</v>
      </c>
      <c r="G589" s="37" t="s">
        <v>3</v>
      </c>
      <c r="H589" s="37" t="s">
        <v>2</v>
      </c>
      <c r="I589" s="37" t="s">
        <v>2</v>
      </c>
      <c r="J589" s="37" t="s">
        <v>38</v>
      </c>
      <c r="K589" s="39"/>
      <c r="L589" s="39"/>
      <c r="M589" s="41">
        <v>0</v>
      </c>
      <c r="N589" s="36">
        <v>1</v>
      </c>
      <c r="P589" s="42">
        <f t="shared" si="52"/>
        <v>220.76499999999999</v>
      </c>
      <c r="Q589" s="78">
        <f t="shared" si="54"/>
        <v>1.6475</v>
      </c>
    </row>
    <row r="590" spans="1:17" x14ac:dyDescent="0.25">
      <c r="A590">
        <f t="shared" si="53"/>
        <v>494722007</v>
      </c>
      <c r="B590" s="52">
        <v>49472</v>
      </c>
      <c r="C590" s="37" t="s">
        <v>26</v>
      </c>
      <c r="D590" s="38">
        <v>134</v>
      </c>
      <c r="E590" s="38">
        <v>15.91</v>
      </c>
      <c r="F590" s="36">
        <v>2007</v>
      </c>
      <c r="G590" s="37" t="s">
        <v>3</v>
      </c>
      <c r="H590" s="37" t="s">
        <v>2</v>
      </c>
      <c r="I590" s="37" t="s">
        <v>2</v>
      </c>
      <c r="J590" s="37" t="s">
        <v>38</v>
      </c>
      <c r="K590" s="41">
        <v>29.8</v>
      </c>
      <c r="L590" s="41">
        <v>-16.059999999999999</v>
      </c>
      <c r="M590" s="41">
        <v>0</v>
      </c>
      <c r="N590" s="36">
        <v>1</v>
      </c>
      <c r="P590" s="42">
        <f t="shared" si="52"/>
        <v>177.66200000000001</v>
      </c>
      <c r="Q590" s="78">
        <f t="shared" si="54"/>
        <v>1.3258358208955225</v>
      </c>
    </row>
    <row r="591" spans="1:17" x14ac:dyDescent="0.25">
      <c r="A591">
        <f t="shared" si="53"/>
        <v>494722008</v>
      </c>
      <c r="B591" s="52">
        <v>49472</v>
      </c>
      <c r="C591" s="37" t="s">
        <v>26</v>
      </c>
      <c r="D591" s="38">
        <v>134</v>
      </c>
      <c r="E591" s="38">
        <v>18.53</v>
      </c>
      <c r="F591" s="36">
        <v>2008</v>
      </c>
      <c r="G591" s="37" t="s">
        <v>3</v>
      </c>
      <c r="H591" s="37" t="s">
        <v>2</v>
      </c>
      <c r="I591" s="37" t="s">
        <v>2</v>
      </c>
      <c r="J591" s="37" t="s">
        <v>38</v>
      </c>
      <c r="K591" s="41">
        <v>48.94</v>
      </c>
      <c r="L591" s="41">
        <v>30.41</v>
      </c>
      <c r="M591" s="38">
        <v>0</v>
      </c>
      <c r="N591" s="36">
        <v>1</v>
      </c>
      <c r="P591" s="42">
        <f t="shared" si="52"/>
        <v>206.91800000000001</v>
      </c>
      <c r="Q591" s="78">
        <f t="shared" si="54"/>
        <v>1.5441641791044776</v>
      </c>
    </row>
    <row r="592" spans="1:17" x14ac:dyDescent="0.25">
      <c r="A592">
        <f t="shared" si="53"/>
        <v>494722009</v>
      </c>
      <c r="B592" s="52">
        <v>49472</v>
      </c>
      <c r="C592" s="37" t="s">
        <v>26</v>
      </c>
      <c r="D592" s="38">
        <v>134</v>
      </c>
      <c r="E592" s="38">
        <v>15.43</v>
      </c>
      <c r="F592" s="36">
        <v>2009</v>
      </c>
      <c r="G592" s="37" t="s">
        <v>3</v>
      </c>
      <c r="H592" s="37" t="s">
        <v>2</v>
      </c>
      <c r="I592" s="37" t="s">
        <v>2</v>
      </c>
      <c r="J592" s="37" t="s">
        <v>38</v>
      </c>
      <c r="K592" s="38">
        <v>30.41</v>
      </c>
      <c r="L592" s="38">
        <v>14.98</v>
      </c>
      <c r="M592" s="38">
        <v>0</v>
      </c>
      <c r="N592" s="36">
        <v>1</v>
      </c>
      <c r="P592" s="42">
        <f t="shared" si="52"/>
        <v>172.30199999999999</v>
      </c>
      <c r="Q592" s="78">
        <f t="shared" si="54"/>
        <v>1.2858358208955223</v>
      </c>
    </row>
    <row r="593" spans="1:17" x14ac:dyDescent="0.25">
      <c r="A593">
        <f t="shared" si="53"/>
        <v>494722010</v>
      </c>
      <c r="B593" s="52">
        <v>49472</v>
      </c>
      <c r="C593" s="37" t="s">
        <v>26</v>
      </c>
      <c r="D593" s="38">
        <v>134</v>
      </c>
      <c r="E593" s="38">
        <v>19.27</v>
      </c>
      <c r="F593" s="36">
        <v>2010</v>
      </c>
      <c r="G593" s="37" t="s">
        <v>2</v>
      </c>
      <c r="H593" s="37" t="s">
        <v>2</v>
      </c>
      <c r="I593" s="37" t="s">
        <v>2</v>
      </c>
      <c r="J593" s="37" t="s">
        <v>38</v>
      </c>
      <c r="K593" s="38">
        <v>14.98</v>
      </c>
      <c r="L593" s="38">
        <v>-4.29</v>
      </c>
      <c r="M593" s="38">
        <v>0</v>
      </c>
      <c r="N593" s="36">
        <v>1</v>
      </c>
      <c r="P593" s="42">
        <f t="shared" si="52"/>
        <v>215.18199999999999</v>
      </c>
      <c r="Q593" s="78">
        <f t="shared" si="54"/>
        <v>1.6058358208955223</v>
      </c>
    </row>
    <row r="594" spans="1:17" x14ac:dyDescent="0.25">
      <c r="A594">
        <f t="shared" si="53"/>
        <v>494722011</v>
      </c>
      <c r="B594" s="52">
        <v>49472</v>
      </c>
      <c r="C594" s="37" t="s">
        <v>26</v>
      </c>
      <c r="D594" s="38">
        <v>134</v>
      </c>
      <c r="E594" s="38">
        <v>0</v>
      </c>
      <c r="F594" s="36">
        <v>2011</v>
      </c>
      <c r="G594" s="37" t="s">
        <v>2</v>
      </c>
      <c r="H594" s="37" t="s">
        <v>2</v>
      </c>
      <c r="I594" s="37" t="s">
        <v>2</v>
      </c>
      <c r="J594" s="37" t="s">
        <v>38</v>
      </c>
      <c r="K594" s="38">
        <v>-4.29</v>
      </c>
      <c r="L594" s="38">
        <v>0</v>
      </c>
      <c r="M594" s="38">
        <v>0</v>
      </c>
      <c r="N594" s="36">
        <v>1</v>
      </c>
      <c r="P594" s="42">
        <f t="shared" si="52"/>
        <v>0</v>
      </c>
      <c r="Q594" s="78">
        <f t="shared" si="54"/>
        <v>0</v>
      </c>
    </row>
    <row r="595" spans="1:17" x14ac:dyDescent="0.25">
      <c r="B595" s="53"/>
      <c r="C595" s="37"/>
      <c r="D595" s="38"/>
      <c r="E595" s="38"/>
      <c r="F595" s="36"/>
      <c r="G595" s="37"/>
      <c r="H595" s="37"/>
      <c r="I595" s="37"/>
      <c r="J595" s="37"/>
      <c r="K595" s="38"/>
      <c r="L595" s="38"/>
      <c r="M595" s="38"/>
      <c r="N595" s="36"/>
    </row>
    <row r="596" spans="1:17" x14ac:dyDescent="0.25">
      <c r="A596">
        <f>B596*10000+F596</f>
        <v>515441980</v>
      </c>
      <c r="B596" s="55">
        <v>51544</v>
      </c>
      <c r="C596" s="37" t="s">
        <v>27</v>
      </c>
      <c r="D596" s="38">
        <v>133</v>
      </c>
      <c r="E596" s="38">
        <v>7.9</v>
      </c>
      <c r="F596" s="36">
        <v>1980</v>
      </c>
      <c r="G596" s="37" t="s">
        <v>3</v>
      </c>
      <c r="H596" s="37" t="s">
        <v>2</v>
      </c>
      <c r="I596" s="37" t="s">
        <v>2</v>
      </c>
      <c r="J596" s="37" t="s">
        <v>2</v>
      </c>
      <c r="K596" s="40"/>
      <c r="L596" s="40"/>
      <c r="M596" s="40"/>
      <c r="N596" s="36">
        <v>1</v>
      </c>
      <c r="P596" s="42">
        <f t="shared" ref="P596:P627" si="55">ROUND(E596/12*D596,3)</f>
        <v>87.558000000000007</v>
      </c>
      <c r="Q596" s="78">
        <f>P596/D596</f>
        <v>0.65833082706766921</v>
      </c>
    </row>
    <row r="597" spans="1:17" x14ac:dyDescent="0.25">
      <c r="A597">
        <f t="shared" ref="A597:A627" si="56">B597*10000+F597</f>
        <v>515441981</v>
      </c>
      <c r="B597" s="55">
        <v>51544</v>
      </c>
      <c r="C597" s="37" t="s">
        <v>27</v>
      </c>
      <c r="D597" s="38">
        <v>133</v>
      </c>
      <c r="E597" s="38">
        <v>15.65</v>
      </c>
      <c r="F597" s="36">
        <v>1981</v>
      </c>
      <c r="G597" s="37" t="s">
        <v>3</v>
      </c>
      <c r="H597" s="37" t="s">
        <v>2</v>
      </c>
      <c r="I597" s="37" t="s">
        <v>2</v>
      </c>
      <c r="J597" s="37" t="s">
        <v>2</v>
      </c>
      <c r="K597" s="40"/>
      <c r="L597" s="40"/>
      <c r="M597" s="40"/>
      <c r="N597" s="36">
        <v>1</v>
      </c>
      <c r="P597" s="42">
        <f t="shared" si="55"/>
        <v>173.45400000000001</v>
      </c>
      <c r="Q597" s="78">
        <f t="shared" ref="Q597:Q627" si="57">P597/D597</f>
        <v>1.3041654135338347</v>
      </c>
    </row>
    <row r="598" spans="1:17" x14ac:dyDescent="0.25">
      <c r="A598">
        <f t="shared" si="56"/>
        <v>515441982</v>
      </c>
      <c r="B598" s="55">
        <v>51544</v>
      </c>
      <c r="C598" s="37" t="s">
        <v>27</v>
      </c>
      <c r="D598" s="38">
        <v>133</v>
      </c>
      <c r="E598" s="38">
        <v>12.06</v>
      </c>
      <c r="F598" s="36">
        <v>1982</v>
      </c>
      <c r="G598" s="37" t="s">
        <v>3</v>
      </c>
      <c r="H598" s="37" t="s">
        <v>2</v>
      </c>
      <c r="I598" s="37" t="s">
        <v>2</v>
      </c>
      <c r="J598" s="37" t="s">
        <v>2</v>
      </c>
      <c r="K598" s="39"/>
      <c r="L598" s="39"/>
      <c r="M598" s="39"/>
      <c r="N598" s="36">
        <v>1</v>
      </c>
      <c r="P598" s="42">
        <f t="shared" si="55"/>
        <v>133.66499999999999</v>
      </c>
      <c r="Q598" s="78">
        <f t="shared" si="57"/>
        <v>1.0049999999999999</v>
      </c>
    </row>
    <row r="599" spans="1:17" x14ac:dyDescent="0.25">
      <c r="A599">
        <f t="shared" si="56"/>
        <v>515441983</v>
      </c>
      <c r="B599" s="55">
        <v>51544</v>
      </c>
      <c r="C599" s="37" t="s">
        <v>27</v>
      </c>
      <c r="D599" s="38">
        <v>133</v>
      </c>
      <c r="E599" s="38">
        <v>1.56</v>
      </c>
      <c r="F599" s="36">
        <v>1983</v>
      </c>
      <c r="G599" s="37" t="s">
        <v>7</v>
      </c>
      <c r="H599" s="37" t="s">
        <v>2</v>
      </c>
      <c r="I599" s="37" t="s">
        <v>2</v>
      </c>
      <c r="J599" s="37" t="s">
        <v>58</v>
      </c>
      <c r="K599" s="39"/>
      <c r="L599" s="39"/>
      <c r="M599" s="39"/>
      <c r="N599" s="36">
        <v>1</v>
      </c>
      <c r="P599" s="42">
        <f t="shared" si="55"/>
        <v>17.29</v>
      </c>
      <c r="Q599" s="78">
        <f t="shared" si="57"/>
        <v>0.13</v>
      </c>
    </row>
    <row r="600" spans="1:17" x14ac:dyDescent="0.25">
      <c r="A600">
        <f t="shared" si="56"/>
        <v>515441984</v>
      </c>
      <c r="B600" s="55">
        <v>51544</v>
      </c>
      <c r="C600" s="37" t="s">
        <v>27</v>
      </c>
      <c r="D600" s="38">
        <v>133</v>
      </c>
      <c r="E600" s="38">
        <v>18.98</v>
      </c>
      <c r="F600" s="36">
        <v>1984</v>
      </c>
      <c r="G600" s="37" t="s">
        <v>3</v>
      </c>
      <c r="H600" s="37" t="s">
        <v>2</v>
      </c>
      <c r="I600" s="37" t="s">
        <v>2</v>
      </c>
      <c r="J600" s="37" t="s">
        <v>58</v>
      </c>
      <c r="K600" s="39"/>
      <c r="L600" s="39"/>
      <c r="M600" s="39"/>
      <c r="N600" s="36">
        <v>1</v>
      </c>
      <c r="P600" s="42">
        <f t="shared" si="55"/>
        <v>210.36199999999999</v>
      </c>
      <c r="Q600" s="78">
        <f t="shared" si="57"/>
        <v>1.5816691729323309</v>
      </c>
    </row>
    <row r="601" spans="1:17" x14ac:dyDescent="0.25">
      <c r="A601">
        <f t="shared" si="56"/>
        <v>515441985</v>
      </c>
      <c r="B601" s="55">
        <v>51544</v>
      </c>
      <c r="C601" s="37" t="s">
        <v>27</v>
      </c>
      <c r="D601" s="38">
        <v>133</v>
      </c>
      <c r="E601" s="38">
        <v>19.41</v>
      </c>
      <c r="F601" s="36">
        <v>1985</v>
      </c>
      <c r="G601" s="37" t="s">
        <v>3</v>
      </c>
      <c r="H601" s="37" t="s">
        <v>2</v>
      </c>
      <c r="I601" s="37" t="s">
        <v>2</v>
      </c>
      <c r="J601" s="37" t="s">
        <v>58</v>
      </c>
      <c r="K601" s="39"/>
      <c r="L601" s="39"/>
      <c r="M601" s="39"/>
      <c r="N601" s="36">
        <v>1</v>
      </c>
      <c r="P601" s="42">
        <f t="shared" si="55"/>
        <v>215.12799999999999</v>
      </c>
      <c r="Q601" s="78">
        <f t="shared" si="57"/>
        <v>1.6175037593984962</v>
      </c>
    </row>
    <row r="602" spans="1:17" x14ac:dyDescent="0.25">
      <c r="A602">
        <f t="shared" si="56"/>
        <v>515441986</v>
      </c>
      <c r="B602" s="55">
        <v>51544</v>
      </c>
      <c r="C602" s="37" t="s">
        <v>27</v>
      </c>
      <c r="D602" s="38">
        <v>133</v>
      </c>
      <c r="E602" s="38">
        <v>18.05</v>
      </c>
      <c r="F602" s="36">
        <v>1986</v>
      </c>
      <c r="G602" s="37" t="s">
        <v>3</v>
      </c>
      <c r="H602" s="37" t="s">
        <v>2</v>
      </c>
      <c r="I602" s="37" t="s">
        <v>2</v>
      </c>
      <c r="J602" s="37" t="s">
        <v>58</v>
      </c>
      <c r="K602" s="39"/>
      <c r="L602" s="39"/>
      <c r="M602" s="39"/>
      <c r="N602" s="36">
        <v>1</v>
      </c>
      <c r="P602" s="42">
        <f t="shared" si="55"/>
        <v>200.054</v>
      </c>
      <c r="Q602" s="78">
        <f t="shared" si="57"/>
        <v>1.5041654135338347</v>
      </c>
    </row>
    <row r="603" spans="1:17" x14ac:dyDescent="0.25">
      <c r="A603">
        <f t="shared" si="56"/>
        <v>515441987</v>
      </c>
      <c r="B603" s="55">
        <v>51544</v>
      </c>
      <c r="C603" s="37" t="s">
        <v>27</v>
      </c>
      <c r="D603" s="38">
        <v>133</v>
      </c>
      <c r="E603" s="38">
        <v>17.95</v>
      </c>
      <c r="F603" s="36">
        <v>1987</v>
      </c>
      <c r="G603" s="37" t="s">
        <v>3</v>
      </c>
      <c r="H603" s="37" t="s">
        <v>2</v>
      </c>
      <c r="I603" s="37" t="s">
        <v>2</v>
      </c>
      <c r="J603" s="37" t="s">
        <v>58</v>
      </c>
      <c r="K603" s="39"/>
      <c r="L603" s="39"/>
      <c r="M603" s="39"/>
      <c r="N603" s="36">
        <v>1</v>
      </c>
      <c r="P603" s="42">
        <f t="shared" si="55"/>
        <v>198.946</v>
      </c>
      <c r="Q603" s="78">
        <f t="shared" si="57"/>
        <v>1.4958345864661653</v>
      </c>
    </row>
    <row r="604" spans="1:17" x14ac:dyDescent="0.25">
      <c r="A604">
        <f t="shared" si="56"/>
        <v>515441988</v>
      </c>
      <c r="B604" s="55">
        <v>51544</v>
      </c>
      <c r="C604" s="37" t="s">
        <v>27</v>
      </c>
      <c r="D604" s="38">
        <v>127.2</v>
      </c>
      <c r="E604" s="38">
        <v>22.82</v>
      </c>
      <c r="F604" s="36">
        <v>1988</v>
      </c>
      <c r="G604" s="37" t="s">
        <v>3</v>
      </c>
      <c r="H604" s="37" t="s">
        <v>2</v>
      </c>
      <c r="I604" s="37" t="s">
        <v>2</v>
      </c>
      <c r="J604" s="37" t="s">
        <v>58</v>
      </c>
      <c r="K604" s="39"/>
      <c r="L604" s="39"/>
      <c r="M604" s="39"/>
      <c r="N604" s="36">
        <v>1</v>
      </c>
      <c r="P604" s="42">
        <f t="shared" si="55"/>
        <v>241.892</v>
      </c>
      <c r="Q604" s="78">
        <f t="shared" si="57"/>
        <v>1.9016666666666666</v>
      </c>
    </row>
    <row r="605" spans="1:17" x14ac:dyDescent="0.25">
      <c r="A605">
        <f t="shared" si="56"/>
        <v>515441989</v>
      </c>
      <c r="B605" s="55">
        <v>51544</v>
      </c>
      <c r="C605" s="37" t="s">
        <v>27</v>
      </c>
      <c r="D605" s="38">
        <v>127.2</v>
      </c>
      <c r="E605" s="38">
        <v>20.05</v>
      </c>
      <c r="F605" s="36">
        <v>1989</v>
      </c>
      <c r="G605" s="37" t="s">
        <v>3</v>
      </c>
      <c r="H605" s="37" t="s">
        <v>2</v>
      </c>
      <c r="I605" s="37" t="s">
        <v>2</v>
      </c>
      <c r="J605" s="37" t="s">
        <v>58</v>
      </c>
      <c r="K605" s="39"/>
      <c r="L605" s="39"/>
      <c r="M605" s="39"/>
      <c r="N605" s="36">
        <v>1</v>
      </c>
      <c r="P605" s="42">
        <f t="shared" si="55"/>
        <v>212.53</v>
      </c>
      <c r="Q605" s="78">
        <f t="shared" si="57"/>
        <v>1.6708333333333334</v>
      </c>
    </row>
    <row r="606" spans="1:17" x14ac:dyDescent="0.25">
      <c r="A606">
        <f t="shared" si="56"/>
        <v>515441990</v>
      </c>
      <c r="B606" s="55">
        <v>51544</v>
      </c>
      <c r="C606" s="37" t="s">
        <v>27</v>
      </c>
      <c r="D606" s="38">
        <v>127.2</v>
      </c>
      <c r="E606" s="38">
        <v>17.739999999999998</v>
      </c>
      <c r="F606" s="36">
        <v>1990</v>
      </c>
      <c r="G606" s="37" t="s">
        <v>59</v>
      </c>
      <c r="H606" s="37" t="s">
        <v>2</v>
      </c>
      <c r="I606" s="37" t="s">
        <v>2</v>
      </c>
      <c r="J606" s="37" t="s">
        <v>58</v>
      </c>
      <c r="K606" s="39"/>
      <c r="L606" s="39"/>
      <c r="M606" s="39"/>
      <c r="N606" s="36">
        <v>1</v>
      </c>
      <c r="P606" s="42">
        <f t="shared" si="55"/>
        <v>188.04400000000001</v>
      </c>
      <c r="Q606" s="78">
        <f t="shared" si="57"/>
        <v>1.4783333333333333</v>
      </c>
    </row>
    <row r="607" spans="1:17" x14ac:dyDescent="0.25">
      <c r="A607">
        <f t="shared" si="56"/>
        <v>515441991</v>
      </c>
      <c r="B607" s="55">
        <v>51544</v>
      </c>
      <c r="C607" s="37" t="s">
        <v>27</v>
      </c>
      <c r="D607" s="38">
        <v>127.2</v>
      </c>
      <c r="E607" s="38">
        <v>16.21</v>
      </c>
      <c r="F607" s="36">
        <v>1991</v>
      </c>
      <c r="G607" s="37" t="s">
        <v>3</v>
      </c>
      <c r="H607" s="37" t="s">
        <v>2</v>
      </c>
      <c r="I607" s="37" t="s">
        <v>2</v>
      </c>
      <c r="J607" s="37" t="s">
        <v>58</v>
      </c>
      <c r="K607" s="39"/>
      <c r="L607" s="39"/>
      <c r="M607" s="39"/>
      <c r="N607" s="36">
        <v>1</v>
      </c>
      <c r="P607" s="42">
        <f t="shared" si="55"/>
        <v>171.82599999999999</v>
      </c>
      <c r="Q607" s="78">
        <f t="shared" si="57"/>
        <v>1.3508333333333333</v>
      </c>
    </row>
    <row r="608" spans="1:17" x14ac:dyDescent="0.25">
      <c r="A608">
        <f t="shared" si="56"/>
        <v>515441992</v>
      </c>
      <c r="B608" s="55">
        <v>51544</v>
      </c>
      <c r="C608" s="37" t="s">
        <v>27</v>
      </c>
      <c r="D608" s="38">
        <v>127.2</v>
      </c>
      <c r="E608" s="38">
        <v>9.57</v>
      </c>
      <c r="F608" s="36">
        <v>1992</v>
      </c>
      <c r="G608" s="37" t="s">
        <v>3</v>
      </c>
      <c r="H608" s="37" t="s">
        <v>2</v>
      </c>
      <c r="I608" s="37" t="s">
        <v>2</v>
      </c>
      <c r="J608" s="37" t="s">
        <v>58</v>
      </c>
      <c r="K608" s="39"/>
      <c r="L608" s="39"/>
      <c r="M608" s="39"/>
      <c r="N608" s="36">
        <v>1</v>
      </c>
      <c r="P608" s="42">
        <f t="shared" si="55"/>
        <v>101.44199999999999</v>
      </c>
      <c r="Q608" s="78">
        <f t="shared" si="57"/>
        <v>0.79749999999999988</v>
      </c>
    </row>
    <row r="609" spans="1:17" x14ac:dyDescent="0.25">
      <c r="A609">
        <f t="shared" si="56"/>
        <v>515441993</v>
      </c>
      <c r="B609" s="55">
        <v>51544</v>
      </c>
      <c r="C609" s="37" t="s">
        <v>27</v>
      </c>
      <c r="D609" s="38">
        <v>127.2</v>
      </c>
      <c r="E609" s="38">
        <v>7.53</v>
      </c>
      <c r="F609" s="36">
        <v>1993</v>
      </c>
      <c r="G609" s="37" t="s">
        <v>59</v>
      </c>
      <c r="H609" s="37" t="s">
        <v>2</v>
      </c>
      <c r="I609" s="37" t="s">
        <v>2</v>
      </c>
      <c r="J609" s="37" t="s">
        <v>58</v>
      </c>
      <c r="K609" s="39"/>
      <c r="L609" s="39"/>
      <c r="M609" s="39"/>
      <c r="N609" s="36">
        <v>1</v>
      </c>
      <c r="P609" s="42">
        <f t="shared" si="55"/>
        <v>79.817999999999998</v>
      </c>
      <c r="Q609" s="78">
        <f t="shared" si="57"/>
        <v>0.62749999999999995</v>
      </c>
    </row>
    <row r="610" spans="1:17" x14ac:dyDescent="0.25">
      <c r="A610">
        <f t="shared" si="56"/>
        <v>515441994</v>
      </c>
      <c r="B610" s="55">
        <v>51544</v>
      </c>
      <c r="C610" s="37" t="s">
        <v>27</v>
      </c>
      <c r="D610" s="38">
        <v>127.2</v>
      </c>
      <c r="E610" s="38">
        <v>17.53</v>
      </c>
      <c r="F610" s="36">
        <v>1994</v>
      </c>
      <c r="G610" s="37" t="s">
        <v>3</v>
      </c>
      <c r="H610" s="37" t="s">
        <v>2</v>
      </c>
      <c r="I610" s="37" t="s">
        <v>2</v>
      </c>
      <c r="J610" s="37" t="s">
        <v>58</v>
      </c>
      <c r="K610" s="39"/>
      <c r="L610" s="39"/>
      <c r="M610" s="39"/>
      <c r="N610" s="36">
        <v>1</v>
      </c>
      <c r="P610" s="42">
        <f t="shared" si="55"/>
        <v>185.81800000000001</v>
      </c>
      <c r="Q610" s="78">
        <f t="shared" si="57"/>
        <v>1.4608333333333334</v>
      </c>
    </row>
    <row r="611" spans="1:17" x14ac:dyDescent="0.25">
      <c r="A611">
        <f t="shared" si="56"/>
        <v>515441995</v>
      </c>
      <c r="B611" s="55">
        <v>51544</v>
      </c>
      <c r="C611" s="37" t="s">
        <v>27</v>
      </c>
      <c r="D611" s="38">
        <v>127.2</v>
      </c>
      <c r="E611" s="38">
        <v>17.11</v>
      </c>
      <c r="F611" s="36">
        <v>1995</v>
      </c>
      <c r="G611" s="37" t="s">
        <v>3</v>
      </c>
      <c r="H611" s="37" t="s">
        <v>2</v>
      </c>
      <c r="I611" s="37" t="s">
        <v>2</v>
      </c>
      <c r="J611" s="37" t="s">
        <v>58</v>
      </c>
      <c r="K611" s="39"/>
      <c r="L611" s="39"/>
      <c r="M611" s="39"/>
      <c r="N611" s="36">
        <v>1</v>
      </c>
      <c r="P611" s="42">
        <f t="shared" si="55"/>
        <v>181.36600000000001</v>
      </c>
      <c r="Q611" s="78">
        <f t="shared" si="57"/>
        <v>1.4258333333333335</v>
      </c>
    </row>
    <row r="612" spans="1:17" x14ac:dyDescent="0.25">
      <c r="A612">
        <f t="shared" si="56"/>
        <v>515441996</v>
      </c>
      <c r="B612" s="55">
        <v>51544</v>
      </c>
      <c r="C612" s="37" t="s">
        <v>27</v>
      </c>
      <c r="D612" s="38">
        <v>127.2</v>
      </c>
      <c r="E612" s="38">
        <v>15.58</v>
      </c>
      <c r="F612" s="36">
        <v>1996</v>
      </c>
      <c r="G612" s="37" t="s">
        <v>3</v>
      </c>
      <c r="H612" s="37" t="s">
        <v>2</v>
      </c>
      <c r="I612" s="37" t="s">
        <v>2</v>
      </c>
      <c r="J612" s="37" t="s">
        <v>58</v>
      </c>
      <c r="K612" s="39"/>
      <c r="L612" s="39"/>
      <c r="M612" s="39"/>
      <c r="N612" s="36">
        <v>1</v>
      </c>
      <c r="P612" s="42">
        <f t="shared" si="55"/>
        <v>165.148</v>
      </c>
      <c r="Q612" s="78">
        <f t="shared" si="57"/>
        <v>1.2983333333333333</v>
      </c>
    </row>
    <row r="613" spans="1:17" x14ac:dyDescent="0.25">
      <c r="A613">
        <f t="shared" si="56"/>
        <v>515441997</v>
      </c>
      <c r="B613" s="55">
        <v>51544</v>
      </c>
      <c r="C613" s="37" t="s">
        <v>27</v>
      </c>
      <c r="D613" s="38">
        <v>127.2</v>
      </c>
      <c r="E613" s="38">
        <v>14.61</v>
      </c>
      <c r="F613" s="36">
        <v>1997</v>
      </c>
      <c r="G613" s="37" t="s">
        <v>59</v>
      </c>
      <c r="H613" s="37" t="s">
        <v>2</v>
      </c>
      <c r="I613" s="37" t="s">
        <v>2</v>
      </c>
      <c r="J613" s="37" t="s">
        <v>58</v>
      </c>
      <c r="K613" s="39"/>
      <c r="L613" s="39"/>
      <c r="M613" s="39"/>
      <c r="N613" s="36">
        <v>1</v>
      </c>
      <c r="P613" s="42">
        <f t="shared" si="55"/>
        <v>154.86600000000001</v>
      </c>
      <c r="Q613" s="78">
        <f t="shared" si="57"/>
        <v>1.2175</v>
      </c>
    </row>
    <row r="614" spans="1:17" x14ac:dyDescent="0.25">
      <c r="A614">
        <f t="shared" si="56"/>
        <v>515441998</v>
      </c>
      <c r="B614" s="55">
        <v>51544</v>
      </c>
      <c r="C614" s="37" t="s">
        <v>27</v>
      </c>
      <c r="D614" s="38">
        <v>127.2</v>
      </c>
      <c r="E614" s="38">
        <v>20.95</v>
      </c>
      <c r="F614" s="36">
        <v>1998</v>
      </c>
      <c r="G614" s="37" t="s">
        <v>3</v>
      </c>
      <c r="H614" s="37" t="s">
        <v>2</v>
      </c>
      <c r="I614" s="37" t="s">
        <v>2</v>
      </c>
      <c r="J614" s="37" t="s">
        <v>58</v>
      </c>
      <c r="K614" s="39"/>
      <c r="L614" s="39"/>
      <c r="M614" s="39"/>
      <c r="N614" s="36">
        <v>1</v>
      </c>
      <c r="P614" s="42">
        <f t="shared" si="55"/>
        <v>222.07</v>
      </c>
      <c r="Q614" s="78">
        <f t="shared" si="57"/>
        <v>1.7458333333333333</v>
      </c>
    </row>
    <row r="615" spans="1:17" x14ac:dyDescent="0.25">
      <c r="A615">
        <f t="shared" si="56"/>
        <v>515441999</v>
      </c>
      <c r="B615" s="55">
        <v>51544</v>
      </c>
      <c r="C615" s="37" t="s">
        <v>27</v>
      </c>
      <c r="D615" s="38">
        <v>127.2</v>
      </c>
      <c r="E615" s="38">
        <v>8.42</v>
      </c>
      <c r="F615" s="36">
        <v>1999</v>
      </c>
      <c r="G615" s="37" t="s">
        <v>3</v>
      </c>
      <c r="H615" s="37" t="s">
        <v>2</v>
      </c>
      <c r="I615" s="37" t="s">
        <v>2</v>
      </c>
      <c r="J615" s="37" t="s">
        <v>58</v>
      </c>
      <c r="K615" s="39"/>
      <c r="L615" s="39"/>
      <c r="M615" s="39"/>
      <c r="N615" s="36">
        <v>1</v>
      </c>
      <c r="P615" s="42">
        <f t="shared" si="55"/>
        <v>89.251999999999995</v>
      </c>
      <c r="Q615" s="78">
        <f t="shared" si="57"/>
        <v>0.70166666666666666</v>
      </c>
    </row>
    <row r="616" spans="1:17" x14ac:dyDescent="0.25">
      <c r="A616">
        <f t="shared" si="56"/>
        <v>515442000</v>
      </c>
      <c r="B616" s="55">
        <v>51544</v>
      </c>
      <c r="C616" s="37" t="s">
        <v>27</v>
      </c>
      <c r="D616" s="38">
        <v>127.2</v>
      </c>
      <c r="E616" s="38">
        <v>20.29</v>
      </c>
      <c r="F616" s="36">
        <v>2000</v>
      </c>
      <c r="G616" s="37" t="s">
        <v>3</v>
      </c>
      <c r="H616" s="37" t="s">
        <v>2</v>
      </c>
      <c r="I616" s="37" t="s">
        <v>2</v>
      </c>
      <c r="J616" s="37" t="s">
        <v>58</v>
      </c>
      <c r="K616" s="39"/>
      <c r="L616" s="39"/>
      <c r="M616" s="39"/>
      <c r="N616" s="36">
        <v>1</v>
      </c>
      <c r="P616" s="42">
        <f t="shared" si="55"/>
        <v>215.07400000000001</v>
      </c>
      <c r="Q616" s="78">
        <f t="shared" si="57"/>
        <v>1.6908333333333334</v>
      </c>
    </row>
    <row r="617" spans="1:17" x14ac:dyDescent="0.25">
      <c r="A617">
        <f t="shared" si="56"/>
        <v>515442001</v>
      </c>
      <c r="B617" s="55">
        <v>51544</v>
      </c>
      <c r="C617" s="37" t="s">
        <v>27</v>
      </c>
      <c r="D617" s="38">
        <v>127.2</v>
      </c>
      <c r="E617" s="38">
        <v>19.850000000000001</v>
      </c>
      <c r="F617" s="36">
        <v>2001</v>
      </c>
      <c r="G617" s="37" t="s">
        <v>3</v>
      </c>
      <c r="H617" s="37" t="s">
        <v>2</v>
      </c>
      <c r="I617" s="37" t="s">
        <v>2</v>
      </c>
      <c r="J617" s="37" t="s">
        <v>58</v>
      </c>
      <c r="K617" s="39"/>
      <c r="L617" s="39"/>
      <c r="M617" s="39"/>
      <c r="N617" s="36">
        <v>1</v>
      </c>
      <c r="P617" s="42">
        <f t="shared" si="55"/>
        <v>210.41</v>
      </c>
      <c r="Q617" s="78">
        <f t="shared" si="57"/>
        <v>1.6541666666666666</v>
      </c>
    </row>
    <row r="618" spans="1:17" x14ac:dyDescent="0.25">
      <c r="A618">
        <f t="shared" si="56"/>
        <v>515442002</v>
      </c>
      <c r="B618" s="55">
        <v>51544</v>
      </c>
      <c r="C618" s="37" t="s">
        <v>27</v>
      </c>
      <c r="D618" s="38">
        <v>127.2</v>
      </c>
      <c r="E618" s="38">
        <v>15.95</v>
      </c>
      <c r="F618" s="36">
        <v>2002</v>
      </c>
      <c r="G618" s="37" t="s">
        <v>59</v>
      </c>
      <c r="H618" s="37" t="s">
        <v>2</v>
      </c>
      <c r="I618" s="37" t="s">
        <v>2</v>
      </c>
      <c r="J618" s="37" t="s">
        <v>58</v>
      </c>
      <c r="K618" s="39"/>
      <c r="L618" s="39"/>
      <c r="M618" s="39"/>
      <c r="N618" s="36">
        <v>1</v>
      </c>
      <c r="P618" s="42">
        <f t="shared" si="55"/>
        <v>169.07</v>
      </c>
      <c r="Q618" s="78">
        <f t="shared" si="57"/>
        <v>1.3291666666666666</v>
      </c>
    </row>
    <row r="619" spans="1:17" x14ac:dyDescent="0.25">
      <c r="A619">
        <f t="shared" si="56"/>
        <v>515442003</v>
      </c>
      <c r="B619" s="55">
        <v>51544</v>
      </c>
      <c r="C619" s="37" t="s">
        <v>27</v>
      </c>
      <c r="D619" s="38">
        <v>127.2</v>
      </c>
      <c r="E619" s="38">
        <v>3.7</v>
      </c>
      <c r="F619" s="36">
        <v>2003</v>
      </c>
      <c r="G619" s="37" t="s">
        <v>7</v>
      </c>
      <c r="H619" s="37" t="s">
        <v>2</v>
      </c>
      <c r="I619" s="37" t="s">
        <v>2</v>
      </c>
      <c r="J619" s="37" t="s">
        <v>58</v>
      </c>
      <c r="K619" s="39"/>
      <c r="L619" s="39"/>
      <c r="M619" s="39"/>
      <c r="N619" s="36">
        <v>1</v>
      </c>
      <c r="P619" s="42">
        <f t="shared" si="55"/>
        <v>39.22</v>
      </c>
      <c r="Q619" s="78">
        <f t="shared" si="57"/>
        <v>0.30833333333333329</v>
      </c>
    </row>
    <row r="620" spans="1:17" x14ac:dyDescent="0.25">
      <c r="A620">
        <f t="shared" si="56"/>
        <v>515442004</v>
      </c>
      <c r="B620" s="55">
        <v>51544</v>
      </c>
      <c r="C620" s="37" t="s">
        <v>27</v>
      </c>
      <c r="D620" s="38">
        <v>127.2</v>
      </c>
      <c r="E620" s="38">
        <v>0.78</v>
      </c>
      <c r="F620" s="36">
        <v>2004</v>
      </c>
      <c r="G620" s="37" t="s">
        <v>5</v>
      </c>
      <c r="H620" s="37" t="s">
        <v>2</v>
      </c>
      <c r="I620" s="37" t="s">
        <v>2</v>
      </c>
      <c r="J620" s="37" t="s">
        <v>2</v>
      </c>
      <c r="K620" s="39"/>
      <c r="L620" s="39"/>
      <c r="M620" s="39"/>
      <c r="N620" s="36">
        <v>1</v>
      </c>
      <c r="P620" s="42">
        <f t="shared" si="55"/>
        <v>8.2680000000000007</v>
      </c>
      <c r="Q620" s="78">
        <f t="shared" si="57"/>
        <v>6.5000000000000002E-2</v>
      </c>
    </row>
    <row r="621" spans="1:17" x14ac:dyDescent="0.25">
      <c r="A621">
        <f t="shared" si="56"/>
        <v>515442005</v>
      </c>
      <c r="B621" s="55">
        <v>51544</v>
      </c>
      <c r="C621" s="37" t="s">
        <v>27</v>
      </c>
      <c r="D621" s="38">
        <v>127.2</v>
      </c>
      <c r="E621" s="38">
        <v>10.29</v>
      </c>
      <c r="F621" s="36">
        <v>2005</v>
      </c>
      <c r="G621" s="37" t="s">
        <v>3</v>
      </c>
      <c r="H621" s="37" t="s">
        <v>2</v>
      </c>
      <c r="I621" s="37" t="s">
        <v>2</v>
      </c>
      <c r="J621" s="37" t="s">
        <v>2</v>
      </c>
      <c r="K621" s="39"/>
      <c r="L621" s="39"/>
      <c r="M621" s="39"/>
      <c r="N621" s="36">
        <v>1</v>
      </c>
      <c r="P621" s="42">
        <f t="shared" si="55"/>
        <v>109.074</v>
      </c>
      <c r="Q621" s="78">
        <f t="shared" si="57"/>
        <v>0.85749999999999993</v>
      </c>
    </row>
    <row r="622" spans="1:17" x14ac:dyDescent="0.25">
      <c r="A622">
        <f t="shared" si="56"/>
        <v>515442006</v>
      </c>
      <c r="B622" s="55">
        <v>51544</v>
      </c>
      <c r="C622" s="37" t="s">
        <v>27</v>
      </c>
      <c r="D622" s="38">
        <v>127.2</v>
      </c>
      <c r="E622" s="38">
        <v>9.01</v>
      </c>
      <c r="F622" s="36">
        <v>2006</v>
      </c>
      <c r="G622" s="37" t="s">
        <v>4</v>
      </c>
      <c r="H622" s="37" t="s">
        <v>2</v>
      </c>
      <c r="I622" s="37" t="s">
        <v>2</v>
      </c>
      <c r="J622" s="37" t="s">
        <v>38</v>
      </c>
      <c r="K622" s="39"/>
      <c r="L622" s="39"/>
      <c r="M622" s="41">
        <v>0</v>
      </c>
      <c r="N622" s="36">
        <v>1</v>
      </c>
      <c r="P622" s="42">
        <f t="shared" si="55"/>
        <v>95.506</v>
      </c>
      <c r="Q622" s="78">
        <f t="shared" si="57"/>
        <v>0.75083333333333335</v>
      </c>
    </row>
    <row r="623" spans="1:17" x14ac:dyDescent="0.25">
      <c r="A623">
        <f t="shared" si="56"/>
        <v>515442007</v>
      </c>
      <c r="B623" s="55">
        <v>51544</v>
      </c>
      <c r="C623" s="37" t="s">
        <v>27</v>
      </c>
      <c r="D623" s="38">
        <v>127.2</v>
      </c>
      <c r="E623" s="38">
        <v>4.17</v>
      </c>
      <c r="F623" s="36">
        <v>2007</v>
      </c>
      <c r="G623" s="37" t="s">
        <v>7</v>
      </c>
      <c r="H623" s="37" t="s">
        <v>2</v>
      </c>
      <c r="I623" s="37" t="s">
        <v>2</v>
      </c>
      <c r="J623" s="37" t="s">
        <v>38</v>
      </c>
      <c r="K623" s="41">
        <v>29.8</v>
      </c>
      <c r="L623" s="41">
        <v>6.32</v>
      </c>
      <c r="M623" s="41">
        <v>0</v>
      </c>
      <c r="N623" s="36">
        <v>1</v>
      </c>
      <c r="P623" s="42">
        <f t="shared" si="55"/>
        <v>44.201999999999998</v>
      </c>
      <c r="Q623" s="78">
        <f t="shared" si="57"/>
        <v>0.34749999999999998</v>
      </c>
    </row>
    <row r="624" spans="1:17" x14ac:dyDescent="0.25">
      <c r="A624">
        <f t="shared" si="56"/>
        <v>515442008</v>
      </c>
      <c r="B624" s="55">
        <v>51544</v>
      </c>
      <c r="C624" s="37" t="s">
        <v>27</v>
      </c>
      <c r="D624" s="38">
        <v>127.2</v>
      </c>
      <c r="E624" s="38">
        <v>6.24</v>
      </c>
      <c r="F624" s="36">
        <v>2008</v>
      </c>
      <c r="G624" s="37" t="s">
        <v>7</v>
      </c>
      <c r="H624" s="37" t="s">
        <v>2</v>
      </c>
      <c r="I624" s="37" t="s">
        <v>2</v>
      </c>
      <c r="J624" s="37" t="s">
        <v>38</v>
      </c>
      <c r="K624" s="41">
        <v>71.319999999999993</v>
      </c>
      <c r="L624" s="41">
        <v>65.08</v>
      </c>
      <c r="M624" s="38">
        <v>0</v>
      </c>
      <c r="N624" s="36">
        <v>1</v>
      </c>
      <c r="P624" s="42">
        <f t="shared" si="55"/>
        <v>66.144000000000005</v>
      </c>
      <c r="Q624" s="78">
        <f t="shared" si="57"/>
        <v>0.52</v>
      </c>
    </row>
    <row r="625" spans="1:17" x14ac:dyDescent="0.25">
      <c r="A625">
        <f t="shared" si="56"/>
        <v>515442009</v>
      </c>
      <c r="B625" s="55">
        <v>51544</v>
      </c>
      <c r="C625" s="37" t="s">
        <v>27</v>
      </c>
      <c r="D625" s="38">
        <v>127.2</v>
      </c>
      <c r="E625" s="38">
        <v>14.1</v>
      </c>
      <c r="F625" s="36">
        <v>2009</v>
      </c>
      <c r="G625" s="37" t="s">
        <v>3</v>
      </c>
      <c r="H625" s="37" t="s">
        <v>2</v>
      </c>
      <c r="I625" s="37" t="s">
        <v>2</v>
      </c>
      <c r="J625" s="37" t="s">
        <v>38</v>
      </c>
      <c r="K625" s="38">
        <v>65.08</v>
      </c>
      <c r="L625" s="38">
        <v>50.98</v>
      </c>
      <c r="M625" s="38">
        <v>0</v>
      </c>
      <c r="N625" s="36">
        <v>1</v>
      </c>
      <c r="P625" s="42">
        <f t="shared" si="55"/>
        <v>149.46</v>
      </c>
      <c r="Q625" s="78">
        <f t="shared" si="57"/>
        <v>1.175</v>
      </c>
    </row>
    <row r="626" spans="1:17" x14ac:dyDescent="0.25">
      <c r="A626">
        <f t="shared" si="56"/>
        <v>515442010</v>
      </c>
      <c r="B626" s="55">
        <v>51544</v>
      </c>
      <c r="C626" s="37" t="s">
        <v>27</v>
      </c>
      <c r="D626" s="38">
        <v>127.2</v>
      </c>
      <c r="E626" s="38">
        <v>16.23</v>
      </c>
      <c r="F626" s="36">
        <v>2010</v>
      </c>
      <c r="G626" s="37" t="s">
        <v>2</v>
      </c>
      <c r="H626" s="37" t="s">
        <v>2</v>
      </c>
      <c r="I626" s="37" t="s">
        <v>2</v>
      </c>
      <c r="J626" s="37" t="s">
        <v>38</v>
      </c>
      <c r="K626" s="38">
        <v>50.98</v>
      </c>
      <c r="L626" s="38">
        <v>34.75</v>
      </c>
      <c r="M626" s="38">
        <v>0</v>
      </c>
      <c r="N626" s="36">
        <v>1</v>
      </c>
      <c r="P626" s="42">
        <f t="shared" si="55"/>
        <v>172.03800000000001</v>
      </c>
      <c r="Q626" s="78">
        <f t="shared" si="57"/>
        <v>1.3525</v>
      </c>
    </row>
    <row r="627" spans="1:17" x14ac:dyDescent="0.25">
      <c r="A627">
        <f t="shared" si="56"/>
        <v>515442011</v>
      </c>
      <c r="B627" s="55">
        <v>51544</v>
      </c>
      <c r="C627" s="37" t="s">
        <v>27</v>
      </c>
      <c r="D627" s="38">
        <v>127.2</v>
      </c>
      <c r="E627" s="38">
        <v>0</v>
      </c>
      <c r="F627" s="36">
        <v>2011</v>
      </c>
      <c r="G627" s="37" t="s">
        <v>2</v>
      </c>
      <c r="H627" s="37" t="s">
        <v>2</v>
      </c>
      <c r="I627" s="37" t="s">
        <v>2</v>
      </c>
      <c r="J627" s="37" t="s">
        <v>38</v>
      </c>
      <c r="K627" s="38">
        <v>34.75</v>
      </c>
      <c r="L627" s="38">
        <v>0</v>
      </c>
      <c r="M627" s="38">
        <v>0</v>
      </c>
      <c r="N627" s="36">
        <v>1</v>
      </c>
      <c r="P627" s="42">
        <f t="shared" si="55"/>
        <v>0</v>
      </c>
      <c r="Q627" s="78">
        <f t="shared" si="57"/>
        <v>0</v>
      </c>
    </row>
    <row r="628" spans="1:17" x14ac:dyDescent="0.25">
      <c r="B628" s="53"/>
      <c r="C628" s="37"/>
      <c r="D628" s="38"/>
      <c r="E628" s="38"/>
      <c r="F628" s="36"/>
      <c r="G628" s="37"/>
      <c r="H628" s="37"/>
      <c r="I628" s="37"/>
      <c r="J628" s="37"/>
      <c r="K628" s="38"/>
      <c r="L628" s="38"/>
      <c r="M628" s="38"/>
      <c r="N628" s="36"/>
    </row>
    <row r="629" spans="1:17" x14ac:dyDescent="0.25">
      <c r="A629">
        <f>B629*10000+F629</f>
        <v>515451980</v>
      </c>
      <c r="B629" s="52">
        <v>51545</v>
      </c>
      <c r="C629" s="37" t="s">
        <v>28</v>
      </c>
      <c r="D629" s="38">
        <v>131.1</v>
      </c>
      <c r="E629" s="38">
        <v>8.1999999999999993</v>
      </c>
      <c r="F629" s="36">
        <v>1980</v>
      </c>
      <c r="G629" s="37" t="s">
        <v>3</v>
      </c>
      <c r="H629" s="37" t="s">
        <v>2</v>
      </c>
      <c r="I629" s="37" t="s">
        <v>2</v>
      </c>
      <c r="J629" s="37" t="s">
        <v>2</v>
      </c>
      <c r="K629" s="40"/>
      <c r="L629" s="40"/>
      <c r="M629" s="40"/>
      <c r="N629" s="36">
        <v>1</v>
      </c>
      <c r="P629" s="42">
        <f t="shared" ref="P629:P660" si="58">ROUND(E629/12*D629,3)</f>
        <v>89.584999999999994</v>
      </c>
      <c r="Q629" s="78">
        <f>P629/D629</f>
        <v>0.68333333333333335</v>
      </c>
    </row>
    <row r="630" spans="1:17" x14ac:dyDescent="0.25">
      <c r="A630">
        <f t="shared" ref="A630:A660" si="59">B630*10000+F630</f>
        <v>515451981</v>
      </c>
      <c r="B630" s="52">
        <v>51545</v>
      </c>
      <c r="C630" s="37" t="s">
        <v>28</v>
      </c>
      <c r="D630" s="38">
        <v>131.1</v>
      </c>
      <c r="E630" s="38">
        <v>16.96</v>
      </c>
      <c r="F630" s="36">
        <v>1981</v>
      </c>
      <c r="G630" s="37" t="s">
        <v>3</v>
      </c>
      <c r="H630" s="37" t="s">
        <v>2</v>
      </c>
      <c r="I630" s="37" t="s">
        <v>2</v>
      </c>
      <c r="J630" s="37" t="s">
        <v>2</v>
      </c>
      <c r="K630" s="40"/>
      <c r="L630" s="40"/>
      <c r="M630" s="40"/>
      <c r="N630" s="36">
        <v>1</v>
      </c>
      <c r="P630" s="42">
        <f t="shared" si="58"/>
        <v>185.28800000000001</v>
      </c>
      <c r="Q630" s="78">
        <f t="shared" ref="Q630:Q660" si="60">P630/D630</f>
        <v>1.4133333333333336</v>
      </c>
    </row>
    <row r="631" spans="1:17" x14ac:dyDescent="0.25">
      <c r="A631">
        <f t="shared" si="59"/>
        <v>515451982</v>
      </c>
      <c r="B631" s="52">
        <v>51545</v>
      </c>
      <c r="C631" s="37" t="s">
        <v>28</v>
      </c>
      <c r="D631" s="38">
        <v>131.1</v>
      </c>
      <c r="E631" s="38">
        <v>13.27</v>
      </c>
      <c r="F631" s="36">
        <v>1982</v>
      </c>
      <c r="G631" s="37" t="s">
        <v>3</v>
      </c>
      <c r="H631" s="37" t="s">
        <v>2</v>
      </c>
      <c r="I631" s="37" t="s">
        <v>2</v>
      </c>
      <c r="J631" s="37" t="s">
        <v>2</v>
      </c>
      <c r="K631" s="39"/>
      <c r="L631" s="39"/>
      <c r="M631" s="39"/>
      <c r="N631" s="36">
        <v>1</v>
      </c>
      <c r="P631" s="42">
        <f t="shared" si="58"/>
        <v>144.97499999999999</v>
      </c>
      <c r="Q631" s="78">
        <f t="shared" si="60"/>
        <v>1.1058352402745995</v>
      </c>
    </row>
    <row r="632" spans="1:17" x14ac:dyDescent="0.25">
      <c r="A632">
        <f t="shared" si="59"/>
        <v>515451983</v>
      </c>
      <c r="B632" s="52">
        <v>51545</v>
      </c>
      <c r="C632" s="37" t="s">
        <v>28</v>
      </c>
      <c r="D632" s="38">
        <v>131.1</v>
      </c>
      <c r="E632" s="38">
        <v>21.17</v>
      </c>
      <c r="F632" s="36">
        <v>1983</v>
      </c>
      <c r="G632" s="37" t="s">
        <v>3</v>
      </c>
      <c r="H632" s="37" t="s">
        <v>2</v>
      </c>
      <c r="I632" s="37" t="s">
        <v>2</v>
      </c>
      <c r="J632" s="37" t="s">
        <v>58</v>
      </c>
      <c r="K632" s="39"/>
      <c r="L632" s="39"/>
      <c r="M632" s="39"/>
      <c r="N632" s="36">
        <v>1</v>
      </c>
      <c r="P632" s="42">
        <f t="shared" si="58"/>
        <v>231.28200000000001</v>
      </c>
      <c r="Q632" s="78">
        <f t="shared" si="60"/>
        <v>1.7641647597254007</v>
      </c>
    </row>
    <row r="633" spans="1:17" x14ac:dyDescent="0.25">
      <c r="A633">
        <f t="shared" si="59"/>
        <v>515451984</v>
      </c>
      <c r="B633" s="52">
        <v>51545</v>
      </c>
      <c r="C633" s="37" t="s">
        <v>28</v>
      </c>
      <c r="D633" s="38">
        <v>131.1</v>
      </c>
      <c r="E633" s="38">
        <v>20.13</v>
      </c>
      <c r="F633" s="36">
        <v>1984</v>
      </c>
      <c r="G633" s="37" t="s">
        <v>3</v>
      </c>
      <c r="H633" s="37" t="s">
        <v>2</v>
      </c>
      <c r="I633" s="37" t="s">
        <v>2</v>
      </c>
      <c r="J633" s="37" t="s">
        <v>58</v>
      </c>
      <c r="K633" s="39"/>
      <c r="L633" s="39"/>
      <c r="M633" s="39"/>
      <c r="N633" s="36">
        <v>1</v>
      </c>
      <c r="P633" s="42">
        <f t="shared" si="58"/>
        <v>219.92</v>
      </c>
      <c r="Q633" s="78">
        <f t="shared" si="60"/>
        <v>1.6774980930587338</v>
      </c>
    </row>
    <row r="634" spans="1:17" x14ac:dyDescent="0.25">
      <c r="A634">
        <f t="shared" si="59"/>
        <v>515451985</v>
      </c>
      <c r="B634" s="52">
        <v>51545</v>
      </c>
      <c r="C634" s="37" t="s">
        <v>28</v>
      </c>
      <c r="D634" s="38">
        <v>131.1</v>
      </c>
      <c r="E634" s="38">
        <v>21.87</v>
      </c>
      <c r="F634" s="36">
        <v>1985</v>
      </c>
      <c r="G634" s="37" t="s">
        <v>3</v>
      </c>
      <c r="H634" s="37" t="s">
        <v>2</v>
      </c>
      <c r="I634" s="37" t="s">
        <v>2</v>
      </c>
      <c r="J634" s="37" t="s">
        <v>58</v>
      </c>
      <c r="K634" s="39"/>
      <c r="L634" s="39"/>
      <c r="M634" s="39"/>
      <c r="N634" s="36">
        <v>1</v>
      </c>
      <c r="P634" s="42">
        <f t="shared" si="58"/>
        <v>238.93</v>
      </c>
      <c r="Q634" s="78">
        <f t="shared" si="60"/>
        <v>1.8225019069412662</v>
      </c>
    </row>
    <row r="635" spans="1:17" x14ac:dyDescent="0.25">
      <c r="A635">
        <f t="shared" si="59"/>
        <v>515451986</v>
      </c>
      <c r="B635" s="52">
        <v>51545</v>
      </c>
      <c r="C635" s="37" t="s">
        <v>28</v>
      </c>
      <c r="D635" s="38">
        <v>131.1</v>
      </c>
      <c r="E635" s="38">
        <v>20.91</v>
      </c>
      <c r="F635" s="36">
        <v>1986</v>
      </c>
      <c r="G635" s="37" t="s">
        <v>3</v>
      </c>
      <c r="H635" s="37" t="s">
        <v>2</v>
      </c>
      <c r="I635" s="37" t="s">
        <v>2</v>
      </c>
      <c r="J635" s="37" t="s">
        <v>58</v>
      </c>
      <c r="K635" s="39"/>
      <c r="L635" s="39"/>
      <c r="M635" s="39"/>
      <c r="N635" s="36">
        <v>1</v>
      </c>
      <c r="P635" s="42">
        <f t="shared" si="58"/>
        <v>228.44200000000001</v>
      </c>
      <c r="Q635" s="78">
        <f t="shared" si="60"/>
        <v>1.7425019069412664</v>
      </c>
    </row>
    <row r="636" spans="1:17" x14ac:dyDescent="0.25">
      <c r="A636">
        <f t="shared" si="59"/>
        <v>515451987</v>
      </c>
      <c r="B636" s="52">
        <v>51545</v>
      </c>
      <c r="C636" s="37" t="s">
        <v>28</v>
      </c>
      <c r="D636" s="38">
        <v>131.1</v>
      </c>
      <c r="E636" s="38">
        <v>20.45</v>
      </c>
      <c r="F636" s="36">
        <v>1987</v>
      </c>
      <c r="G636" s="37" t="s">
        <v>3</v>
      </c>
      <c r="H636" s="37" t="s">
        <v>2</v>
      </c>
      <c r="I636" s="37" t="s">
        <v>2</v>
      </c>
      <c r="J636" s="37" t="s">
        <v>58</v>
      </c>
      <c r="K636" s="39"/>
      <c r="L636" s="39"/>
      <c r="M636" s="39"/>
      <c r="N636" s="36">
        <v>1</v>
      </c>
      <c r="P636" s="42">
        <f t="shared" si="58"/>
        <v>223.416</v>
      </c>
      <c r="Q636" s="78">
        <f t="shared" si="60"/>
        <v>1.7041647597254006</v>
      </c>
    </row>
    <row r="637" spans="1:17" x14ac:dyDescent="0.25">
      <c r="A637">
        <f t="shared" si="59"/>
        <v>515451988</v>
      </c>
      <c r="B637" s="52">
        <v>51545</v>
      </c>
      <c r="C637" s="37" t="s">
        <v>28</v>
      </c>
      <c r="D637" s="38">
        <v>124.8</v>
      </c>
      <c r="E637" s="38">
        <v>25.56</v>
      </c>
      <c r="F637" s="36">
        <v>1988</v>
      </c>
      <c r="G637" s="37" t="s">
        <v>3</v>
      </c>
      <c r="H637" s="37" t="s">
        <v>2</v>
      </c>
      <c r="I637" s="37" t="s">
        <v>2</v>
      </c>
      <c r="J637" s="37" t="s">
        <v>58</v>
      </c>
      <c r="K637" s="39"/>
      <c r="L637" s="39"/>
      <c r="M637" s="39"/>
      <c r="N637" s="36">
        <v>1</v>
      </c>
      <c r="P637" s="42">
        <f t="shared" si="58"/>
        <v>265.82400000000001</v>
      </c>
      <c r="Q637" s="78">
        <f t="shared" si="60"/>
        <v>2.1300000000000003</v>
      </c>
    </row>
    <row r="638" spans="1:17" x14ac:dyDescent="0.25">
      <c r="A638">
        <f t="shared" si="59"/>
        <v>515451989</v>
      </c>
      <c r="B638" s="52">
        <v>51545</v>
      </c>
      <c r="C638" s="37" t="s">
        <v>28</v>
      </c>
      <c r="D638" s="38">
        <v>124.8</v>
      </c>
      <c r="E638" s="38">
        <v>21.83</v>
      </c>
      <c r="F638" s="36">
        <v>1989</v>
      </c>
      <c r="G638" s="37" t="s">
        <v>3</v>
      </c>
      <c r="H638" s="37" t="s">
        <v>2</v>
      </c>
      <c r="I638" s="37" t="s">
        <v>2</v>
      </c>
      <c r="J638" s="37" t="s">
        <v>58</v>
      </c>
      <c r="K638" s="39"/>
      <c r="L638" s="39"/>
      <c r="M638" s="39"/>
      <c r="N638" s="36">
        <v>1</v>
      </c>
      <c r="P638" s="42">
        <f t="shared" si="58"/>
        <v>227.03200000000001</v>
      </c>
      <c r="Q638" s="78">
        <f t="shared" si="60"/>
        <v>1.8191666666666668</v>
      </c>
    </row>
    <row r="639" spans="1:17" x14ac:dyDescent="0.25">
      <c r="A639">
        <f t="shared" si="59"/>
        <v>515451990</v>
      </c>
      <c r="B639" s="52">
        <v>51545</v>
      </c>
      <c r="C639" s="37" t="s">
        <v>28</v>
      </c>
      <c r="D639" s="38">
        <v>124.8</v>
      </c>
      <c r="E639" s="38">
        <v>18.63</v>
      </c>
      <c r="F639" s="36">
        <v>1990</v>
      </c>
      <c r="G639" s="37" t="s">
        <v>59</v>
      </c>
      <c r="H639" s="37" t="s">
        <v>2</v>
      </c>
      <c r="I639" s="37" t="s">
        <v>2</v>
      </c>
      <c r="J639" s="37" t="s">
        <v>58</v>
      </c>
      <c r="K639" s="39"/>
      <c r="L639" s="39"/>
      <c r="M639" s="39"/>
      <c r="N639" s="36">
        <v>1</v>
      </c>
      <c r="P639" s="42">
        <f t="shared" si="58"/>
        <v>193.75200000000001</v>
      </c>
      <c r="Q639" s="78">
        <f t="shared" si="60"/>
        <v>1.5525000000000002</v>
      </c>
    </row>
    <row r="640" spans="1:17" x14ac:dyDescent="0.25">
      <c r="A640">
        <f t="shared" si="59"/>
        <v>515451991</v>
      </c>
      <c r="B640" s="52">
        <v>51545</v>
      </c>
      <c r="C640" s="37" t="s">
        <v>28</v>
      </c>
      <c r="D640" s="38">
        <v>124.8</v>
      </c>
      <c r="E640" s="38">
        <v>19.89</v>
      </c>
      <c r="F640" s="36">
        <v>1991</v>
      </c>
      <c r="G640" s="37" t="s">
        <v>3</v>
      </c>
      <c r="H640" s="37" t="s">
        <v>2</v>
      </c>
      <c r="I640" s="37" t="s">
        <v>2</v>
      </c>
      <c r="J640" s="37" t="s">
        <v>58</v>
      </c>
      <c r="K640" s="39"/>
      <c r="L640" s="39"/>
      <c r="M640" s="39"/>
      <c r="N640" s="36">
        <v>1</v>
      </c>
      <c r="P640" s="42">
        <f t="shared" si="58"/>
        <v>206.85599999999999</v>
      </c>
      <c r="Q640" s="78">
        <f t="shared" si="60"/>
        <v>1.6575</v>
      </c>
    </row>
    <row r="641" spans="1:17" x14ac:dyDescent="0.25">
      <c r="A641">
        <f t="shared" si="59"/>
        <v>515451992</v>
      </c>
      <c r="B641" s="52">
        <v>51545</v>
      </c>
      <c r="C641" s="37" t="s">
        <v>28</v>
      </c>
      <c r="D641" s="38">
        <v>124.8</v>
      </c>
      <c r="E641" s="38">
        <v>11.62</v>
      </c>
      <c r="F641" s="36">
        <v>1992</v>
      </c>
      <c r="G641" s="37" t="s">
        <v>3</v>
      </c>
      <c r="H641" s="37" t="s">
        <v>2</v>
      </c>
      <c r="I641" s="37" t="s">
        <v>2</v>
      </c>
      <c r="J641" s="37" t="s">
        <v>58</v>
      </c>
      <c r="K641" s="39"/>
      <c r="L641" s="39"/>
      <c r="M641" s="39"/>
      <c r="N641" s="36">
        <v>1</v>
      </c>
      <c r="P641" s="42">
        <f t="shared" si="58"/>
        <v>120.848</v>
      </c>
      <c r="Q641" s="78">
        <f t="shared" si="60"/>
        <v>0.96833333333333338</v>
      </c>
    </row>
    <row r="642" spans="1:17" x14ac:dyDescent="0.25">
      <c r="A642">
        <f t="shared" si="59"/>
        <v>515451993</v>
      </c>
      <c r="B642" s="52">
        <v>51545</v>
      </c>
      <c r="C642" s="37" t="s">
        <v>28</v>
      </c>
      <c r="D642" s="38">
        <v>124.8</v>
      </c>
      <c r="E642" s="38">
        <v>6.58</v>
      </c>
      <c r="F642" s="36">
        <v>1993</v>
      </c>
      <c r="G642" s="37" t="s">
        <v>59</v>
      </c>
      <c r="H642" s="37" t="s">
        <v>2</v>
      </c>
      <c r="I642" s="37" t="s">
        <v>2</v>
      </c>
      <c r="J642" s="37" t="s">
        <v>58</v>
      </c>
      <c r="K642" s="39"/>
      <c r="L642" s="39"/>
      <c r="M642" s="39"/>
      <c r="N642" s="36">
        <v>1</v>
      </c>
      <c r="P642" s="42">
        <f t="shared" si="58"/>
        <v>68.432000000000002</v>
      </c>
      <c r="Q642" s="78">
        <f t="shared" si="60"/>
        <v>0.54833333333333334</v>
      </c>
    </row>
    <row r="643" spans="1:17" x14ac:dyDescent="0.25">
      <c r="A643">
        <f t="shared" si="59"/>
        <v>515451994</v>
      </c>
      <c r="B643" s="52">
        <v>51545</v>
      </c>
      <c r="C643" s="37" t="s">
        <v>28</v>
      </c>
      <c r="D643" s="38">
        <v>124.8</v>
      </c>
      <c r="E643" s="38">
        <v>16.5</v>
      </c>
      <c r="F643" s="36">
        <v>1994</v>
      </c>
      <c r="G643" s="37" t="s">
        <v>3</v>
      </c>
      <c r="H643" s="37" t="s">
        <v>2</v>
      </c>
      <c r="I643" s="37" t="s">
        <v>2</v>
      </c>
      <c r="J643" s="37" t="s">
        <v>58</v>
      </c>
      <c r="K643" s="39"/>
      <c r="L643" s="39"/>
      <c r="M643" s="39"/>
      <c r="N643" s="36">
        <v>1</v>
      </c>
      <c r="P643" s="42">
        <f t="shared" si="58"/>
        <v>171.6</v>
      </c>
      <c r="Q643" s="78">
        <f t="shared" si="60"/>
        <v>1.375</v>
      </c>
    </row>
    <row r="644" spans="1:17" x14ac:dyDescent="0.25">
      <c r="A644">
        <f t="shared" si="59"/>
        <v>515451995</v>
      </c>
      <c r="B644" s="52">
        <v>51545</v>
      </c>
      <c r="C644" s="37" t="s">
        <v>28</v>
      </c>
      <c r="D644" s="38">
        <v>124.8</v>
      </c>
      <c r="E644" s="38">
        <v>19.79</v>
      </c>
      <c r="F644" s="36">
        <v>1995</v>
      </c>
      <c r="G644" s="37" t="s">
        <v>3</v>
      </c>
      <c r="H644" s="37" t="s">
        <v>2</v>
      </c>
      <c r="I644" s="37" t="s">
        <v>2</v>
      </c>
      <c r="J644" s="37" t="s">
        <v>58</v>
      </c>
      <c r="K644" s="39"/>
      <c r="L644" s="39"/>
      <c r="M644" s="39"/>
      <c r="N644" s="36">
        <v>1</v>
      </c>
      <c r="P644" s="42">
        <f t="shared" si="58"/>
        <v>205.816</v>
      </c>
      <c r="Q644" s="78">
        <f t="shared" si="60"/>
        <v>1.6491666666666667</v>
      </c>
    </row>
    <row r="645" spans="1:17" x14ac:dyDescent="0.25">
      <c r="A645">
        <f t="shared" si="59"/>
        <v>515451996</v>
      </c>
      <c r="B645" s="52">
        <v>51545</v>
      </c>
      <c r="C645" s="37" t="s">
        <v>28</v>
      </c>
      <c r="D645" s="38">
        <v>124.8</v>
      </c>
      <c r="E645" s="38">
        <v>17.309999999999999</v>
      </c>
      <c r="F645" s="36">
        <v>1996</v>
      </c>
      <c r="G645" s="37" t="s">
        <v>3</v>
      </c>
      <c r="H645" s="37" t="s">
        <v>2</v>
      </c>
      <c r="I645" s="37" t="s">
        <v>2</v>
      </c>
      <c r="J645" s="37" t="s">
        <v>58</v>
      </c>
      <c r="K645" s="39"/>
      <c r="L645" s="39"/>
      <c r="M645" s="39"/>
      <c r="N645" s="36">
        <v>1</v>
      </c>
      <c r="P645" s="42">
        <f t="shared" si="58"/>
        <v>180.024</v>
      </c>
      <c r="Q645" s="78">
        <f t="shared" si="60"/>
        <v>1.4425000000000001</v>
      </c>
    </row>
    <row r="646" spans="1:17" x14ac:dyDescent="0.25">
      <c r="A646">
        <f t="shared" si="59"/>
        <v>515451997</v>
      </c>
      <c r="B646" s="52">
        <v>51545</v>
      </c>
      <c r="C646" s="37" t="s">
        <v>28</v>
      </c>
      <c r="D646" s="38">
        <v>124.8</v>
      </c>
      <c r="E646" s="38">
        <v>14.62</v>
      </c>
      <c r="F646" s="36">
        <v>1997</v>
      </c>
      <c r="G646" s="37" t="s">
        <v>59</v>
      </c>
      <c r="H646" s="37" t="s">
        <v>2</v>
      </c>
      <c r="I646" s="37" t="s">
        <v>2</v>
      </c>
      <c r="J646" s="37" t="s">
        <v>58</v>
      </c>
      <c r="K646" s="39"/>
      <c r="L646" s="39"/>
      <c r="M646" s="39"/>
      <c r="N646" s="36">
        <v>1</v>
      </c>
      <c r="P646" s="42">
        <f t="shared" si="58"/>
        <v>152.048</v>
      </c>
      <c r="Q646" s="78">
        <f t="shared" si="60"/>
        <v>1.2183333333333333</v>
      </c>
    </row>
    <row r="647" spans="1:17" x14ac:dyDescent="0.25">
      <c r="A647">
        <f t="shared" si="59"/>
        <v>515451998</v>
      </c>
      <c r="B647" s="52">
        <v>51545</v>
      </c>
      <c r="C647" s="37" t="s">
        <v>28</v>
      </c>
      <c r="D647" s="38">
        <v>124.8</v>
      </c>
      <c r="E647" s="38">
        <v>21.73</v>
      </c>
      <c r="F647" s="36">
        <v>1998</v>
      </c>
      <c r="G647" s="37" t="s">
        <v>3</v>
      </c>
      <c r="H647" s="37" t="s">
        <v>2</v>
      </c>
      <c r="I647" s="37" t="s">
        <v>2</v>
      </c>
      <c r="J647" s="37" t="s">
        <v>58</v>
      </c>
      <c r="K647" s="39"/>
      <c r="L647" s="39"/>
      <c r="M647" s="39"/>
      <c r="N647" s="36">
        <v>1</v>
      </c>
      <c r="P647" s="42">
        <f t="shared" si="58"/>
        <v>225.99199999999999</v>
      </c>
      <c r="Q647" s="78">
        <f t="shared" si="60"/>
        <v>1.8108333333333333</v>
      </c>
    </row>
    <row r="648" spans="1:17" x14ac:dyDescent="0.25">
      <c r="A648">
        <f t="shared" si="59"/>
        <v>515451999</v>
      </c>
      <c r="B648" s="52">
        <v>51545</v>
      </c>
      <c r="C648" s="37" t="s">
        <v>28</v>
      </c>
      <c r="D648" s="38">
        <v>124.8</v>
      </c>
      <c r="E648" s="38">
        <v>9.82</v>
      </c>
      <c r="F648" s="36">
        <v>1999</v>
      </c>
      <c r="G648" s="37" t="s">
        <v>3</v>
      </c>
      <c r="H648" s="37" t="s">
        <v>2</v>
      </c>
      <c r="I648" s="37" t="s">
        <v>2</v>
      </c>
      <c r="J648" s="37" t="s">
        <v>58</v>
      </c>
      <c r="K648" s="39"/>
      <c r="L648" s="39"/>
      <c r="M648" s="39"/>
      <c r="N648" s="36">
        <v>1</v>
      </c>
      <c r="P648" s="42">
        <f t="shared" si="58"/>
        <v>102.128</v>
      </c>
      <c r="Q648" s="78">
        <f t="shared" si="60"/>
        <v>0.81833333333333336</v>
      </c>
    </row>
    <row r="649" spans="1:17" x14ac:dyDescent="0.25">
      <c r="A649">
        <f t="shared" si="59"/>
        <v>515452000</v>
      </c>
      <c r="B649" s="52">
        <v>51545</v>
      </c>
      <c r="C649" s="37" t="s">
        <v>28</v>
      </c>
      <c r="D649" s="38">
        <v>124.8</v>
      </c>
      <c r="E649" s="38">
        <v>21.81</v>
      </c>
      <c r="F649" s="36">
        <v>2000</v>
      </c>
      <c r="G649" s="37" t="s">
        <v>3</v>
      </c>
      <c r="H649" s="37" t="s">
        <v>2</v>
      </c>
      <c r="I649" s="37" t="s">
        <v>2</v>
      </c>
      <c r="J649" s="37" t="s">
        <v>58</v>
      </c>
      <c r="K649" s="39"/>
      <c r="L649" s="39"/>
      <c r="M649" s="39"/>
      <c r="N649" s="36">
        <v>1</v>
      </c>
      <c r="P649" s="42">
        <f t="shared" si="58"/>
        <v>226.82400000000001</v>
      </c>
      <c r="Q649" s="78">
        <f t="shared" si="60"/>
        <v>1.8175000000000001</v>
      </c>
    </row>
    <row r="650" spans="1:17" x14ac:dyDescent="0.25">
      <c r="A650">
        <f t="shared" si="59"/>
        <v>515452001</v>
      </c>
      <c r="B650" s="52">
        <v>51545</v>
      </c>
      <c r="C650" s="37" t="s">
        <v>28</v>
      </c>
      <c r="D650" s="38">
        <v>124.8</v>
      </c>
      <c r="E650" s="38">
        <v>20.99</v>
      </c>
      <c r="F650" s="36">
        <v>2001</v>
      </c>
      <c r="G650" s="37" t="s">
        <v>3</v>
      </c>
      <c r="H650" s="37" t="s">
        <v>2</v>
      </c>
      <c r="I650" s="37" t="s">
        <v>2</v>
      </c>
      <c r="J650" s="37" t="s">
        <v>58</v>
      </c>
      <c r="K650" s="39"/>
      <c r="L650" s="39"/>
      <c r="M650" s="39"/>
      <c r="N650" s="36">
        <v>1</v>
      </c>
      <c r="P650" s="42">
        <f t="shared" si="58"/>
        <v>218.29599999999999</v>
      </c>
      <c r="Q650" s="78">
        <f t="shared" si="60"/>
        <v>1.7491666666666665</v>
      </c>
    </row>
    <row r="651" spans="1:17" x14ac:dyDescent="0.25">
      <c r="A651">
        <f t="shared" si="59"/>
        <v>515452002</v>
      </c>
      <c r="B651" s="52">
        <v>51545</v>
      </c>
      <c r="C651" s="37" t="s">
        <v>28</v>
      </c>
      <c r="D651" s="38">
        <v>124.8</v>
      </c>
      <c r="E651" s="38">
        <v>17.34</v>
      </c>
      <c r="F651" s="36">
        <v>2002</v>
      </c>
      <c r="G651" s="37" t="s">
        <v>59</v>
      </c>
      <c r="H651" s="37" t="s">
        <v>2</v>
      </c>
      <c r="I651" s="37" t="s">
        <v>2</v>
      </c>
      <c r="J651" s="37" t="s">
        <v>58</v>
      </c>
      <c r="K651" s="39"/>
      <c r="L651" s="39"/>
      <c r="M651" s="39"/>
      <c r="N651" s="36">
        <v>1</v>
      </c>
      <c r="P651" s="42">
        <f t="shared" si="58"/>
        <v>180.33600000000001</v>
      </c>
      <c r="Q651" s="78">
        <f t="shared" si="60"/>
        <v>1.4450000000000001</v>
      </c>
    </row>
    <row r="652" spans="1:17" x14ac:dyDescent="0.25">
      <c r="A652">
        <f t="shared" si="59"/>
        <v>515452003</v>
      </c>
      <c r="B652" s="52">
        <v>51545</v>
      </c>
      <c r="C652" s="37" t="s">
        <v>28</v>
      </c>
      <c r="D652" s="38">
        <v>124.8</v>
      </c>
      <c r="E652" s="38">
        <v>4.37</v>
      </c>
      <c r="F652" s="36">
        <v>2003</v>
      </c>
      <c r="G652" s="37" t="s">
        <v>7</v>
      </c>
      <c r="H652" s="37" t="s">
        <v>2</v>
      </c>
      <c r="I652" s="37" t="s">
        <v>2</v>
      </c>
      <c r="J652" s="37" t="s">
        <v>58</v>
      </c>
      <c r="K652" s="39"/>
      <c r="L652" s="39"/>
      <c r="M652" s="39"/>
      <c r="N652" s="36">
        <v>1</v>
      </c>
      <c r="P652" s="42">
        <f t="shared" si="58"/>
        <v>45.448</v>
      </c>
      <c r="Q652" s="78">
        <f t="shared" si="60"/>
        <v>0.36416666666666669</v>
      </c>
    </row>
    <row r="653" spans="1:17" x14ac:dyDescent="0.25">
      <c r="A653">
        <f t="shared" si="59"/>
        <v>515452004</v>
      </c>
      <c r="B653" s="52">
        <v>51545</v>
      </c>
      <c r="C653" s="37" t="s">
        <v>28</v>
      </c>
      <c r="D653" s="38">
        <v>124.8</v>
      </c>
      <c r="E653" s="38">
        <v>4.57</v>
      </c>
      <c r="F653" s="36">
        <v>2004</v>
      </c>
      <c r="G653" s="37" t="s">
        <v>5</v>
      </c>
      <c r="H653" s="37" t="s">
        <v>2</v>
      </c>
      <c r="I653" s="37" t="s">
        <v>2</v>
      </c>
      <c r="J653" s="37" t="s">
        <v>2</v>
      </c>
      <c r="K653" s="39"/>
      <c r="L653" s="39"/>
      <c r="M653" s="39"/>
      <c r="N653" s="36">
        <v>1</v>
      </c>
      <c r="P653" s="42">
        <f t="shared" si="58"/>
        <v>47.527999999999999</v>
      </c>
      <c r="Q653" s="78">
        <f t="shared" si="60"/>
        <v>0.38083333333333336</v>
      </c>
    </row>
    <row r="654" spans="1:17" x14ac:dyDescent="0.25">
      <c r="A654">
        <f t="shared" si="59"/>
        <v>515452005</v>
      </c>
      <c r="B654" s="52">
        <v>51545</v>
      </c>
      <c r="C654" s="37" t="s">
        <v>28</v>
      </c>
      <c r="D654" s="38">
        <v>124.8</v>
      </c>
      <c r="E654" s="38">
        <v>14.89</v>
      </c>
      <c r="F654" s="36">
        <v>2005</v>
      </c>
      <c r="G654" s="37" t="s">
        <v>3</v>
      </c>
      <c r="H654" s="37" t="s">
        <v>2</v>
      </c>
      <c r="I654" s="37" t="s">
        <v>2</v>
      </c>
      <c r="J654" s="37" t="s">
        <v>2</v>
      </c>
      <c r="K654" s="39"/>
      <c r="L654" s="39"/>
      <c r="M654" s="39"/>
      <c r="N654" s="36">
        <v>1</v>
      </c>
      <c r="P654" s="42">
        <f t="shared" si="58"/>
        <v>154.85599999999999</v>
      </c>
      <c r="Q654" s="78">
        <f t="shared" si="60"/>
        <v>1.2408333333333332</v>
      </c>
    </row>
    <row r="655" spans="1:17" x14ac:dyDescent="0.25">
      <c r="A655">
        <f t="shared" si="59"/>
        <v>515452006</v>
      </c>
      <c r="B655" s="52">
        <v>51545</v>
      </c>
      <c r="C655" s="37" t="s">
        <v>28</v>
      </c>
      <c r="D655" s="38">
        <v>124.8</v>
      </c>
      <c r="E655" s="38">
        <v>13.79</v>
      </c>
      <c r="F655" s="36">
        <v>2006</v>
      </c>
      <c r="G655" s="37" t="s">
        <v>4</v>
      </c>
      <c r="H655" s="37" t="s">
        <v>2</v>
      </c>
      <c r="I655" s="37" t="s">
        <v>2</v>
      </c>
      <c r="J655" s="37" t="s">
        <v>38</v>
      </c>
      <c r="K655" s="39"/>
      <c r="L655" s="39"/>
      <c r="M655" s="41">
        <v>0</v>
      </c>
      <c r="N655" s="36">
        <v>1</v>
      </c>
      <c r="P655" s="42">
        <f t="shared" si="58"/>
        <v>143.416</v>
      </c>
      <c r="Q655" s="78">
        <f t="shared" si="60"/>
        <v>1.1491666666666667</v>
      </c>
    </row>
    <row r="656" spans="1:17" x14ac:dyDescent="0.25">
      <c r="A656">
        <f t="shared" si="59"/>
        <v>515452007</v>
      </c>
      <c r="B656" s="52">
        <v>51545</v>
      </c>
      <c r="C656" s="37" t="s">
        <v>28</v>
      </c>
      <c r="D656" s="38">
        <v>124.8</v>
      </c>
      <c r="E656" s="38">
        <v>4.79</v>
      </c>
      <c r="F656" s="36">
        <v>2007</v>
      </c>
      <c r="G656" s="37" t="s">
        <v>2</v>
      </c>
      <c r="H656" s="37" t="s">
        <v>2</v>
      </c>
      <c r="I656" s="37" t="s">
        <v>2</v>
      </c>
      <c r="J656" s="37" t="s">
        <v>38</v>
      </c>
      <c r="K656" s="41">
        <v>29.8</v>
      </c>
      <c r="L656" s="41">
        <v>-3.67</v>
      </c>
      <c r="M656" s="41">
        <v>0</v>
      </c>
      <c r="N656" s="36">
        <v>1</v>
      </c>
      <c r="P656" s="42">
        <f t="shared" si="58"/>
        <v>49.816000000000003</v>
      </c>
      <c r="Q656" s="78">
        <f t="shared" si="60"/>
        <v>0.39916666666666667</v>
      </c>
    </row>
    <row r="657" spans="1:17" x14ac:dyDescent="0.25">
      <c r="A657">
        <f t="shared" si="59"/>
        <v>515452008</v>
      </c>
      <c r="B657" s="52">
        <v>51545</v>
      </c>
      <c r="C657" s="37" t="s">
        <v>28</v>
      </c>
      <c r="D657" s="38">
        <v>124.8</v>
      </c>
      <c r="E657" s="38">
        <v>20.309999999999999</v>
      </c>
      <c r="F657" s="36">
        <v>2008</v>
      </c>
      <c r="G657" s="37" t="s">
        <v>3</v>
      </c>
      <c r="H657" s="37" t="s">
        <v>2</v>
      </c>
      <c r="I657" s="37" t="s">
        <v>2</v>
      </c>
      <c r="J657" s="37" t="s">
        <v>38</v>
      </c>
      <c r="K657" s="41">
        <v>61.33</v>
      </c>
      <c r="L657" s="41">
        <v>41.02</v>
      </c>
      <c r="M657" s="38">
        <v>0</v>
      </c>
      <c r="N657" s="36">
        <v>1</v>
      </c>
      <c r="P657" s="42">
        <f t="shared" si="58"/>
        <v>211.22399999999999</v>
      </c>
      <c r="Q657" s="78">
        <f t="shared" si="60"/>
        <v>1.6924999999999999</v>
      </c>
    </row>
    <row r="658" spans="1:17" x14ac:dyDescent="0.25">
      <c r="A658">
        <f t="shared" si="59"/>
        <v>515452009</v>
      </c>
      <c r="B658" s="52">
        <v>51545</v>
      </c>
      <c r="C658" s="37" t="s">
        <v>28</v>
      </c>
      <c r="D658" s="38">
        <v>124.8</v>
      </c>
      <c r="E658" s="38">
        <v>15.94</v>
      </c>
      <c r="F658" s="36">
        <v>2009</v>
      </c>
      <c r="G658" s="37" t="s">
        <v>3</v>
      </c>
      <c r="H658" s="37" t="s">
        <v>2</v>
      </c>
      <c r="I658" s="37" t="s">
        <v>2</v>
      </c>
      <c r="J658" s="37" t="s">
        <v>38</v>
      </c>
      <c r="K658" s="38">
        <v>41.02</v>
      </c>
      <c r="L658" s="38">
        <v>25.08</v>
      </c>
      <c r="M658" s="38">
        <v>0</v>
      </c>
      <c r="N658" s="36">
        <v>1</v>
      </c>
      <c r="P658" s="42">
        <f t="shared" si="58"/>
        <v>165.77600000000001</v>
      </c>
      <c r="Q658" s="78">
        <f t="shared" si="60"/>
        <v>1.3283333333333334</v>
      </c>
    </row>
    <row r="659" spans="1:17" x14ac:dyDescent="0.25">
      <c r="A659">
        <f t="shared" si="59"/>
        <v>515452010</v>
      </c>
      <c r="B659" s="52">
        <v>51545</v>
      </c>
      <c r="C659" s="37" t="s">
        <v>28</v>
      </c>
      <c r="D659" s="38">
        <v>124.8</v>
      </c>
      <c r="E659" s="38">
        <v>20.67</v>
      </c>
      <c r="F659" s="36">
        <v>2010</v>
      </c>
      <c r="G659" s="37" t="s">
        <v>2</v>
      </c>
      <c r="H659" s="37" t="s">
        <v>2</v>
      </c>
      <c r="I659" s="37" t="s">
        <v>2</v>
      </c>
      <c r="J659" s="37" t="s">
        <v>38</v>
      </c>
      <c r="K659" s="38">
        <v>25.08</v>
      </c>
      <c r="L659" s="38">
        <v>4.41</v>
      </c>
      <c r="M659" s="38">
        <v>0</v>
      </c>
      <c r="N659" s="36">
        <v>1</v>
      </c>
      <c r="P659" s="42">
        <f t="shared" si="58"/>
        <v>214.96799999999999</v>
      </c>
      <c r="Q659" s="78">
        <f t="shared" si="60"/>
        <v>1.7224999999999999</v>
      </c>
    </row>
    <row r="660" spans="1:17" x14ac:dyDescent="0.25">
      <c r="A660">
        <f t="shared" si="59"/>
        <v>515452011</v>
      </c>
      <c r="B660" s="52">
        <v>51545</v>
      </c>
      <c r="C660" s="37" t="s">
        <v>28</v>
      </c>
      <c r="D660" s="38">
        <v>124.8</v>
      </c>
      <c r="E660" s="38">
        <v>0</v>
      </c>
      <c r="F660" s="36">
        <v>2011</v>
      </c>
      <c r="G660" s="37" t="s">
        <v>2</v>
      </c>
      <c r="H660" s="37" t="s">
        <v>2</v>
      </c>
      <c r="I660" s="37" t="s">
        <v>2</v>
      </c>
      <c r="J660" s="37" t="s">
        <v>38</v>
      </c>
      <c r="K660" s="38">
        <v>4.41</v>
      </c>
      <c r="L660" s="38">
        <v>0</v>
      </c>
      <c r="M660" s="38">
        <v>0</v>
      </c>
      <c r="N660" s="36">
        <v>1</v>
      </c>
      <c r="P660" s="42">
        <f t="shared" si="58"/>
        <v>0</v>
      </c>
      <c r="Q660" s="78">
        <f t="shared" si="60"/>
        <v>0</v>
      </c>
    </row>
    <row r="661" spans="1:17" x14ac:dyDescent="0.25">
      <c r="B661" s="53"/>
      <c r="C661" s="37"/>
      <c r="D661" s="38"/>
      <c r="E661" s="38"/>
      <c r="F661" s="36"/>
      <c r="G661" s="37"/>
      <c r="H661" s="37"/>
      <c r="I661" s="37"/>
      <c r="J661" s="37"/>
      <c r="K661" s="38"/>
      <c r="L661" s="38"/>
      <c r="M661" s="38"/>
      <c r="N661" s="36"/>
    </row>
    <row r="662" spans="1:17" x14ac:dyDescent="0.25">
      <c r="A662">
        <f>B662*10000+F662</f>
        <v>515461980</v>
      </c>
      <c r="B662" s="55">
        <v>51546</v>
      </c>
      <c r="C662" s="37" t="s">
        <v>29</v>
      </c>
      <c r="D662" s="38">
        <v>130.80000000000001</v>
      </c>
      <c r="E662" s="38">
        <v>3.89</v>
      </c>
      <c r="F662" s="36">
        <v>1980</v>
      </c>
      <c r="G662" s="37" t="s">
        <v>7</v>
      </c>
      <c r="H662" s="37" t="s">
        <v>2</v>
      </c>
      <c r="I662" s="37" t="s">
        <v>2</v>
      </c>
      <c r="J662" s="37" t="s">
        <v>2</v>
      </c>
      <c r="K662" s="40"/>
      <c r="L662" s="40"/>
      <c r="M662" s="40"/>
      <c r="N662" s="36">
        <v>1</v>
      </c>
      <c r="P662" s="42">
        <f t="shared" ref="P662:P693" si="61">ROUND(E662/12*D662,3)</f>
        <v>42.401000000000003</v>
      </c>
      <c r="Q662" s="78">
        <f>P662/D662</f>
        <v>0.32416666666666666</v>
      </c>
    </row>
    <row r="663" spans="1:17" x14ac:dyDescent="0.25">
      <c r="A663">
        <f t="shared" ref="A663:A693" si="62">B663*10000+F663</f>
        <v>515461981</v>
      </c>
      <c r="B663" s="55">
        <v>51546</v>
      </c>
      <c r="C663" s="37" t="s">
        <v>29</v>
      </c>
      <c r="D663" s="38">
        <v>130.80000000000001</v>
      </c>
      <c r="E663" s="38">
        <v>3.03</v>
      </c>
      <c r="F663" s="36">
        <v>1981</v>
      </c>
      <c r="G663" s="37" t="s">
        <v>7</v>
      </c>
      <c r="H663" s="37" t="s">
        <v>2</v>
      </c>
      <c r="I663" s="37" t="s">
        <v>2</v>
      </c>
      <c r="J663" s="37" t="s">
        <v>2</v>
      </c>
      <c r="K663" s="40"/>
      <c r="L663" s="40"/>
      <c r="M663" s="40"/>
      <c r="N663" s="36">
        <v>1</v>
      </c>
      <c r="P663" s="42">
        <f t="shared" si="61"/>
        <v>33.027000000000001</v>
      </c>
      <c r="Q663" s="78">
        <f t="shared" ref="Q663:Q693" si="63">P663/D663</f>
        <v>0.2525</v>
      </c>
    </row>
    <row r="664" spans="1:17" x14ac:dyDescent="0.25">
      <c r="A664">
        <f t="shared" si="62"/>
        <v>515461982</v>
      </c>
      <c r="B664" s="55">
        <v>51546</v>
      </c>
      <c r="C664" s="37" t="s">
        <v>29</v>
      </c>
      <c r="D664" s="38">
        <v>130.80000000000001</v>
      </c>
      <c r="E664" s="38">
        <v>3.09</v>
      </c>
      <c r="F664" s="36">
        <v>1982</v>
      </c>
      <c r="G664" s="37" t="s">
        <v>7</v>
      </c>
      <c r="H664" s="37" t="s">
        <v>2</v>
      </c>
      <c r="I664" s="37" t="s">
        <v>2</v>
      </c>
      <c r="J664" s="37" t="s">
        <v>2</v>
      </c>
      <c r="K664" s="39"/>
      <c r="L664" s="39"/>
      <c r="M664" s="39"/>
      <c r="N664" s="36">
        <v>1</v>
      </c>
      <c r="P664" s="42">
        <f t="shared" si="61"/>
        <v>33.680999999999997</v>
      </c>
      <c r="Q664" s="78">
        <f t="shared" si="63"/>
        <v>0.25749999999999995</v>
      </c>
    </row>
    <row r="665" spans="1:17" x14ac:dyDescent="0.25">
      <c r="A665">
        <f t="shared" si="62"/>
        <v>515461983</v>
      </c>
      <c r="B665" s="55">
        <v>51546</v>
      </c>
      <c r="C665" s="37" t="s">
        <v>29</v>
      </c>
      <c r="D665" s="38">
        <v>130.80000000000001</v>
      </c>
      <c r="E665" s="38">
        <v>0</v>
      </c>
      <c r="F665" s="36">
        <v>1983</v>
      </c>
      <c r="G665" s="37" t="s">
        <v>63</v>
      </c>
      <c r="H665" s="37" t="s">
        <v>2</v>
      </c>
      <c r="I665" s="37" t="s">
        <v>2</v>
      </c>
      <c r="J665" s="37" t="s">
        <v>58</v>
      </c>
      <c r="K665" s="39"/>
      <c r="L665" s="39"/>
      <c r="M665" s="40"/>
      <c r="N665" s="36">
        <v>1</v>
      </c>
      <c r="P665" s="42">
        <f t="shared" si="61"/>
        <v>0</v>
      </c>
      <c r="Q665" s="78">
        <f t="shared" si="63"/>
        <v>0</v>
      </c>
    </row>
    <row r="666" spans="1:17" x14ac:dyDescent="0.25">
      <c r="A666">
        <f t="shared" si="62"/>
        <v>515461984</v>
      </c>
      <c r="B666" s="55">
        <v>51546</v>
      </c>
      <c r="C666" s="37" t="s">
        <v>29</v>
      </c>
      <c r="D666" s="38">
        <v>130.80000000000001</v>
      </c>
      <c r="E666" s="38">
        <v>20.75</v>
      </c>
      <c r="F666" s="36">
        <v>1984</v>
      </c>
      <c r="G666" s="37" t="s">
        <v>3</v>
      </c>
      <c r="H666" s="37" t="s">
        <v>2</v>
      </c>
      <c r="I666" s="37" t="s">
        <v>2</v>
      </c>
      <c r="J666" s="37" t="s">
        <v>58</v>
      </c>
      <c r="K666" s="39"/>
      <c r="L666" s="39"/>
      <c r="M666" s="39"/>
      <c r="N666" s="36">
        <v>1</v>
      </c>
      <c r="P666" s="42">
        <f t="shared" si="61"/>
        <v>226.17500000000001</v>
      </c>
      <c r="Q666" s="78">
        <f t="shared" si="63"/>
        <v>1.7291666666666665</v>
      </c>
    </row>
    <row r="667" spans="1:17" x14ac:dyDescent="0.25">
      <c r="A667">
        <f t="shared" si="62"/>
        <v>515461985</v>
      </c>
      <c r="B667" s="55">
        <v>51546</v>
      </c>
      <c r="C667" s="37" t="s">
        <v>29</v>
      </c>
      <c r="D667" s="38">
        <v>130.80000000000001</v>
      </c>
      <c r="E667" s="38">
        <v>21.7</v>
      </c>
      <c r="F667" s="36">
        <v>1985</v>
      </c>
      <c r="G667" s="37" t="s">
        <v>3</v>
      </c>
      <c r="H667" s="37" t="s">
        <v>2</v>
      </c>
      <c r="I667" s="37" t="s">
        <v>2</v>
      </c>
      <c r="J667" s="37" t="s">
        <v>58</v>
      </c>
      <c r="K667" s="39"/>
      <c r="L667" s="39"/>
      <c r="M667" s="39"/>
      <c r="N667" s="36">
        <v>1</v>
      </c>
      <c r="P667" s="42">
        <f t="shared" si="61"/>
        <v>236.53</v>
      </c>
      <c r="Q667" s="78">
        <f t="shared" si="63"/>
        <v>1.8083333333333331</v>
      </c>
    </row>
    <row r="668" spans="1:17" x14ac:dyDescent="0.25">
      <c r="A668">
        <f t="shared" si="62"/>
        <v>515461986</v>
      </c>
      <c r="B668" s="55">
        <v>51546</v>
      </c>
      <c r="C668" s="37" t="s">
        <v>29</v>
      </c>
      <c r="D668" s="38">
        <v>130.80000000000001</v>
      </c>
      <c r="E668" s="38">
        <v>18.89</v>
      </c>
      <c r="F668" s="36">
        <v>1986</v>
      </c>
      <c r="G668" s="37" t="s">
        <v>3</v>
      </c>
      <c r="H668" s="37" t="s">
        <v>2</v>
      </c>
      <c r="I668" s="37" t="s">
        <v>2</v>
      </c>
      <c r="J668" s="37" t="s">
        <v>58</v>
      </c>
      <c r="K668" s="39"/>
      <c r="L668" s="39"/>
      <c r="M668" s="39"/>
      <c r="N668" s="36">
        <v>1</v>
      </c>
      <c r="P668" s="42">
        <f t="shared" si="61"/>
        <v>205.90100000000001</v>
      </c>
      <c r="Q668" s="78">
        <f t="shared" si="63"/>
        <v>1.5741666666666667</v>
      </c>
    </row>
    <row r="669" spans="1:17" x14ac:dyDescent="0.25">
      <c r="A669">
        <f t="shared" si="62"/>
        <v>515461987</v>
      </c>
      <c r="B669" s="55">
        <v>51546</v>
      </c>
      <c r="C669" s="37" t="s">
        <v>29</v>
      </c>
      <c r="D669" s="38">
        <v>130.80000000000001</v>
      </c>
      <c r="E669" s="38">
        <v>0</v>
      </c>
      <c r="F669" s="36">
        <v>1987</v>
      </c>
      <c r="G669" s="37" t="s">
        <v>2</v>
      </c>
      <c r="H669" s="37" t="s">
        <v>2</v>
      </c>
      <c r="I669" s="37" t="s">
        <v>2</v>
      </c>
      <c r="J669" s="37" t="s">
        <v>58</v>
      </c>
      <c r="K669" s="39"/>
      <c r="L669" s="39"/>
      <c r="M669" s="39"/>
      <c r="N669" s="36">
        <v>1</v>
      </c>
      <c r="P669" s="42">
        <f t="shared" si="61"/>
        <v>0</v>
      </c>
      <c r="Q669" s="78">
        <f t="shared" si="63"/>
        <v>0</v>
      </c>
    </row>
    <row r="670" spans="1:17" x14ac:dyDescent="0.25">
      <c r="A670">
        <f t="shared" si="62"/>
        <v>515461988</v>
      </c>
      <c r="B670" s="55">
        <v>51546</v>
      </c>
      <c r="C670" s="37" t="s">
        <v>29</v>
      </c>
      <c r="D670" s="38">
        <v>129.30000000000001</v>
      </c>
      <c r="E670" s="38">
        <v>4.87</v>
      </c>
      <c r="F670" s="36">
        <v>1988</v>
      </c>
      <c r="G670" s="37" t="s">
        <v>7</v>
      </c>
      <c r="H670" s="37" t="s">
        <v>2</v>
      </c>
      <c r="I670" s="37" t="s">
        <v>2</v>
      </c>
      <c r="J670" s="37" t="s">
        <v>58</v>
      </c>
      <c r="K670" s="39"/>
      <c r="L670" s="39"/>
      <c r="M670" s="39"/>
      <c r="N670" s="36">
        <v>1</v>
      </c>
      <c r="P670" s="42">
        <f t="shared" si="61"/>
        <v>52.473999999999997</v>
      </c>
      <c r="Q670" s="78">
        <f t="shared" si="63"/>
        <v>0.40583139984532091</v>
      </c>
    </row>
    <row r="671" spans="1:17" x14ac:dyDescent="0.25">
      <c r="A671">
        <f t="shared" si="62"/>
        <v>515461989</v>
      </c>
      <c r="B671" s="55">
        <v>51546</v>
      </c>
      <c r="C671" s="37" t="s">
        <v>29</v>
      </c>
      <c r="D671" s="38">
        <v>129.30000000000001</v>
      </c>
      <c r="E671" s="38">
        <v>31</v>
      </c>
      <c r="F671" s="36">
        <v>1989</v>
      </c>
      <c r="G671" s="37" t="s">
        <v>8</v>
      </c>
      <c r="H671" s="37" t="s">
        <v>2</v>
      </c>
      <c r="I671" s="37" t="s">
        <v>2</v>
      </c>
      <c r="J671" s="37" t="s">
        <v>58</v>
      </c>
      <c r="K671" s="39"/>
      <c r="L671" s="39"/>
      <c r="M671" s="39"/>
      <c r="N671" s="36">
        <v>1</v>
      </c>
      <c r="P671" s="42">
        <f t="shared" si="61"/>
        <v>334.02499999999998</v>
      </c>
      <c r="Q671" s="78">
        <f t="shared" si="63"/>
        <v>2.583333333333333</v>
      </c>
    </row>
    <row r="672" spans="1:17" x14ac:dyDescent="0.25">
      <c r="A672">
        <f t="shared" si="62"/>
        <v>515461990</v>
      </c>
      <c r="B672" s="55">
        <v>51546</v>
      </c>
      <c r="C672" s="37" t="s">
        <v>29</v>
      </c>
      <c r="D672" s="38">
        <v>129.30000000000001</v>
      </c>
      <c r="E672" s="38">
        <v>25.87</v>
      </c>
      <c r="F672" s="36">
        <v>1990</v>
      </c>
      <c r="G672" s="37" t="s">
        <v>8</v>
      </c>
      <c r="H672" s="37" t="s">
        <v>2</v>
      </c>
      <c r="I672" s="37" t="s">
        <v>2</v>
      </c>
      <c r="J672" s="37" t="s">
        <v>58</v>
      </c>
      <c r="K672" s="39"/>
      <c r="L672" s="39"/>
      <c r="M672" s="39"/>
      <c r="N672" s="36">
        <v>1</v>
      </c>
      <c r="P672" s="42">
        <f t="shared" si="61"/>
        <v>278.74900000000002</v>
      </c>
      <c r="Q672" s="78">
        <f t="shared" si="63"/>
        <v>2.1558313998453209</v>
      </c>
    </row>
    <row r="673" spans="1:17" x14ac:dyDescent="0.25">
      <c r="A673">
        <f t="shared" si="62"/>
        <v>515461991</v>
      </c>
      <c r="B673" s="55">
        <v>51546</v>
      </c>
      <c r="C673" s="37" t="s">
        <v>29</v>
      </c>
      <c r="D673" s="38">
        <v>129.30000000000001</v>
      </c>
      <c r="E673" s="38">
        <v>3.07</v>
      </c>
      <c r="F673" s="36">
        <v>1991</v>
      </c>
      <c r="G673" s="37" t="s">
        <v>2</v>
      </c>
      <c r="H673" s="37" t="s">
        <v>2</v>
      </c>
      <c r="I673" s="37" t="s">
        <v>2</v>
      </c>
      <c r="J673" s="37" t="s">
        <v>58</v>
      </c>
      <c r="K673" s="39"/>
      <c r="L673" s="39"/>
      <c r="M673" s="39"/>
      <c r="N673" s="36">
        <v>1</v>
      </c>
      <c r="P673" s="42">
        <f t="shared" si="61"/>
        <v>33.079000000000001</v>
      </c>
      <c r="Q673" s="78">
        <f t="shared" si="63"/>
        <v>0.25583139984532094</v>
      </c>
    </row>
    <row r="674" spans="1:17" x14ac:dyDescent="0.25">
      <c r="A674">
        <f t="shared" si="62"/>
        <v>515461992</v>
      </c>
      <c r="B674" s="55">
        <v>51546</v>
      </c>
      <c r="C674" s="37" t="s">
        <v>29</v>
      </c>
      <c r="D674" s="38">
        <v>129.30000000000001</v>
      </c>
      <c r="E674" s="38">
        <v>0</v>
      </c>
      <c r="F674" s="36">
        <v>1992</v>
      </c>
      <c r="G674" s="37" t="s">
        <v>2</v>
      </c>
      <c r="H674" s="37" t="s">
        <v>2</v>
      </c>
      <c r="I674" s="37" t="s">
        <v>2</v>
      </c>
      <c r="J674" s="37" t="s">
        <v>58</v>
      </c>
      <c r="K674" s="39"/>
      <c r="L674" s="39"/>
      <c r="M674" s="39"/>
      <c r="N674" s="36">
        <v>1</v>
      </c>
      <c r="P674" s="42">
        <f t="shared" si="61"/>
        <v>0</v>
      </c>
      <c r="Q674" s="78">
        <f t="shared" si="63"/>
        <v>0</v>
      </c>
    </row>
    <row r="675" spans="1:17" x14ac:dyDescent="0.25">
      <c r="A675">
        <f t="shared" si="62"/>
        <v>515461993</v>
      </c>
      <c r="B675" s="55">
        <v>51546</v>
      </c>
      <c r="C675" s="37" t="s">
        <v>29</v>
      </c>
      <c r="D675" s="38">
        <v>129.30000000000001</v>
      </c>
      <c r="E675" s="38">
        <v>11.17</v>
      </c>
      <c r="F675" s="36">
        <v>1993</v>
      </c>
      <c r="G675" s="37" t="s">
        <v>59</v>
      </c>
      <c r="H675" s="37" t="s">
        <v>2</v>
      </c>
      <c r="I675" s="37" t="s">
        <v>2</v>
      </c>
      <c r="J675" s="37" t="s">
        <v>58</v>
      </c>
      <c r="K675" s="39"/>
      <c r="L675" s="39"/>
      <c r="M675" s="39"/>
      <c r="N675" s="36">
        <v>1</v>
      </c>
      <c r="P675" s="42">
        <f t="shared" si="61"/>
        <v>120.357</v>
      </c>
      <c r="Q675" s="78">
        <f t="shared" si="63"/>
        <v>0.93083526682134565</v>
      </c>
    </row>
    <row r="676" spans="1:17" x14ac:dyDescent="0.25">
      <c r="A676">
        <f t="shared" si="62"/>
        <v>515461994</v>
      </c>
      <c r="B676" s="55">
        <v>51546</v>
      </c>
      <c r="C676" s="37" t="s">
        <v>29</v>
      </c>
      <c r="D676" s="38">
        <v>129.30000000000001</v>
      </c>
      <c r="E676" s="38">
        <v>18.38</v>
      </c>
      <c r="F676" s="36">
        <v>1994</v>
      </c>
      <c r="G676" s="37" t="s">
        <v>3</v>
      </c>
      <c r="H676" s="37" t="s">
        <v>2</v>
      </c>
      <c r="I676" s="37" t="s">
        <v>2</v>
      </c>
      <c r="J676" s="37" t="s">
        <v>58</v>
      </c>
      <c r="K676" s="39"/>
      <c r="L676" s="39"/>
      <c r="M676" s="39"/>
      <c r="N676" s="36">
        <v>1</v>
      </c>
      <c r="P676" s="42">
        <f t="shared" si="61"/>
        <v>198.04499999999999</v>
      </c>
      <c r="Q676" s="78">
        <f t="shared" si="63"/>
        <v>1.5316705336426912</v>
      </c>
    </row>
    <row r="677" spans="1:17" x14ac:dyDescent="0.25">
      <c r="A677">
        <f t="shared" si="62"/>
        <v>515461995</v>
      </c>
      <c r="B677" s="55">
        <v>51546</v>
      </c>
      <c r="C677" s="37" t="s">
        <v>29</v>
      </c>
      <c r="D677" s="38">
        <v>129.30000000000001</v>
      </c>
      <c r="E677" s="38">
        <v>17.52</v>
      </c>
      <c r="F677" s="36">
        <v>1995</v>
      </c>
      <c r="G677" s="37" t="s">
        <v>3</v>
      </c>
      <c r="H677" s="37" t="s">
        <v>2</v>
      </c>
      <c r="I677" s="37" t="s">
        <v>2</v>
      </c>
      <c r="J677" s="37" t="s">
        <v>58</v>
      </c>
      <c r="K677" s="39"/>
      <c r="L677" s="39"/>
      <c r="M677" s="39"/>
      <c r="N677" s="36">
        <v>1</v>
      </c>
      <c r="P677" s="42">
        <f t="shared" si="61"/>
        <v>188.77799999999999</v>
      </c>
      <c r="Q677" s="78">
        <f t="shared" si="63"/>
        <v>1.4599999999999997</v>
      </c>
    </row>
    <row r="678" spans="1:17" x14ac:dyDescent="0.25">
      <c r="A678">
        <f t="shared" si="62"/>
        <v>515461996</v>
      </c>
      <c r="B678" s="55">
        <v>51546</v>
      </c>
      <c r="C678" s="37" t="s">
        <v>29</v>
      </c>
      <c r="D678" s="38">
        <v>129.30000000000001</v>
      </c>
      <c r="E678" s="38">
        <v>13</v>
      </c>
      <c r="F678" s="36">
        <v>1996</v>
      </c>
      <c r="G678" s="37" t="s">
        <v>59</v>
      </c>
      <c r="H678" s="37" t="s">
        <v>2</v>
      </c>
      <c r="I678" s="37" t="s">
        <v>2</v>
      </c>
      <c r="J678" s="37" t="s">
        <v>58</v>
      </c>
      <c r="K678" s="39"/>
      <c r="L678" s="39"/>
      <c r="M678" s="39"/>
      <c r="N678" s="36">
        <v>1</v>
      </c>
      <c r="P678" s="42">
        <f t="shared" si="61"/>
        <v>140.07499999999999</v>
      </c>
      <c r="Q678" s="78">
        <f t="shared" si="63"/>
        <v>1.0833333333333333</v>
      </c>
    </row>
    <row r="679" spans="1:17" x14ac:dyDescent="0.25">
      <c r="A679">
        <f t="shared" si="62"/>
        <v>515461997</v>
      </c>
      <c r="B679" s="55">
        <v>51546</v>
      </c>
      <c r="C679" s="37" t="s">
        <v>29</v>
      </c>
      <c r="D679" s="38">
        <v>129.30000000000001</v>
      </c>
      <c r="E679" s="38">
        <v>22.42</v>
      </c>
      <c r="F679" s="36">
        <v>1997</v>
      </c>
      <c r="G679" s="37" t="s">
        <v>3</v>
      </c>
      <c r="H679" s="37" t="s">
        <v>2</v>
      </c>
      <c r="I679" s="37" t="s">
        <v>2</v>
      </c>
      <c r="J679" s="37" t="s">
        <v>58</v>
      </c>
      <c r="K679" s="39"/>
      <c r="L679" s="39"/>
      <c r="M679" s="39"/>
      <c r="N679" s="36">
        <v>1</v>
      </c>
      <c r="P679" s="42">
        <f t="shared" si="61"/>
        <v>241.57599999999999</v>
      </c>
      <c r="Q679" s="78">
        <f t="shared" si="63"/>
        <v>1.8683372003093579</v>
      </c>
    </row>
    <row r="680" spans="1:17" x14ac:dyDescent="0.25">
      <c r="A680">
        <f t="shared" si="62"/>
        <v>515461998</v>
      </c>
      <c r="B680" s="55">
        <v>51546</v>
      </c>
      <c r="C680" s="37" t="s">
        <v>29</v>
      </c>
      <c r="D680" s="38">
        <v>129.30000000000001</v>
      </c>
      <c r="E680" s="38">
        <v>20.9</v>
      </c>
      <c r="F680" s="36">
        <v>1998</v>
      </c>
      <c r="G680" s="37" t="s">
        <v>3</v>
      </c>
      <c r="H680" s="37" t="s">
        <v>2</v>
      </c>
      <c r="I680" s="37" t="s">
        <v>2</v>
      </c>
      <c r="J680" s="37" t="s">
        <v>58</v>
      </c>
      <c r="K680" s="39"/>
      <c r="L680" s="39"/>
      <c r="M680" s="39"/>
      <c r="N680" s="36">
        <v>1</v>
      </c>
      <c r="P680" s="42">
        <f t="shared" si="61"/>
        <v>225.19800000000001</v>
      </c>
      <c r="Q680" s="78">
        <f t="shared" si="63"/>
        <v>1.7416705336426914</v>
      </c>
    </row>
    <row r="681" spans="1:17" x14ac:dyDescent="0.25">
      <c r="A681">
        <f t="shared" si="62"/>
        <v>515461999</v>
      </c>
      <c r="B681" s="55">
        <v>51546</v>
      </c>
      <c r="C681" s="37" t="s">
        <v>29</v>
      </c>
      <c r="D681" s="38">
        <v>129.30000000000001</v>
      </c>
      <c r="E681" s="38">
        <v>13.42</v>
      </c>
      <c r="F681" s="36">
        <v>1999</v>
      </c>
      <c r="G681" s="37" t="s">
        <v>3</v>
      </c>
      <c r="H681" s="37" t="s">
        <v>2</v>
      </c>
      <c r="I681" s="37" t="s">
        <v>2</v>
      </c>
      <c r="J681" s="37" t="s">
        <v>58</v>
      </c>
      <c r="K681" s="39"/>
      <c r="L681" s="39"/>
      <c r="M681" s="39"/>
      <c r="N681" s="36">
        <v>1</v>
      </c>
      <c r="P681" s="42">
        <f t="shared" si="61"/>
        <v>144.601</v>
      </c>
      <c r="Q681" s="78">
        <f t="shared" si="63"/>
        <v>1.1183372003093579</v>
      </c>
    </row>
    <row r="682" spans="1:17" x14ac:dyDescent="0.25">
      <c r="A682">
        <f t="shared" si="62"/>
        <v>515462000</v>
      </c>
      <c r="B682" s="55">
        <v>51546</v>
      </c>
      <c r="C682" s="37" t="s">
        <v>29</v>
      </c>
      <c r="D682" s="38">
        <v>129.30000000000001</v>
      </c>
      <c r="E682" s="38">
        <v>20.74</v>
      </c>
      <c r="F682" s="36">
        <v>2000</v>
      </c>
      <c r="G682" s="37" t="s">
        <v>3</v>
      </c>
      <c r="H682" s="37" t="s">
        <v>2</v>
      </c>
      <c r="I682" s="37" t="s">
        <v>2</v>
      </c>
      <c r="J682" s="37" t="s">
        <v>58</v>
      </c>
      <c r="K682" s="39"/>
      <c r="L682" s="39"/>
      <c r="M682" s="39"/>
      <c r="N682" s="36">
        <v>1</v>
      </c>
      <c r="P682" s="42">
        <f t="shared" si="61"/>
        <v>223.47399999999999</v>
      </c>
      <c r="Q682" s="78">
        <f t="shared" si="63"/>
        <v>1.7283372003093578</v>
      </c>
    </row>
    <row r="683" spans="1:17" x14ac:dyDescent="0.25">
      <c r="A683">
        <f t="shared" si="62"/>
        <v>515462001</v>
      </c>
      <c r="B683" s="55">
        <v>51546</v>
      </c>
      <c r="C683" s="37" t="s">
        <v>29</v>
      </c>
      <c r="D683" s="38">
        <v>129.30000000000001</v>
      </c>
      <c r="E683" s="38">
        <v>14.83</v>
      </c>
      <c r="F683" s="36">
        <v>2001</v>
      </c>
      <c r="G683" s="37" t="s">
        <v>7</v>
      </c>
      <c r="H683" s="37" t="s">
        <v>2</v>
      </c>
      <c r="I683" s="37" t="s">
        <v>2</v>
      </c>
      <c r="J683" s="37" t="s">
        <v>58</v>
      </c>
      <c r="K683" s="39"/>
      <c r="L683" s="39"/>
      <c r="M683" s="39"/>
      <c r="N683" s="36">
        <v>1</v>
      </c>
      <c r="P683" s="42">
        <f t="shared" si="61"/>
        <v>159.79300000000001</v>
      </c>
      <c r="Q683" s="78">
        <f t="shared" si="63"/>
        <v>1.235831399845321</v>
      </c>
    </row>
    <row r="684" spans="1:17" x14ac:dyDescent="0.25">
      <c r="A684">
        <f t="shared" si="62"/>
        <v>515462002</v>
      </c>
      <c r="B684" s="55">
        <v>51546</v>
      </c>
      <c r="C684" s="37" t="s">
        <v>29</v>
      </c>
      <c r="D684" s="38">
        <v>129.30000000000001</v>
      </c>
      <c r="E684" s="38">
        <v>11.57</v>
      </c>
      <c r="F684" s="36">
        <v>2002</v>
      </c>
      <c r="G684" s="37" t="s">
        <v>7</v>
      </c>
      <c r="H684" s="37" t="s">
        <v>2</v>
      </c>
      <c r="I684" s="37" t="s">
        <v>2</v>
      </c>
      <c r="J684" s="37" t="s">
        <v>58</v>
      </c>
      <c r="K684" s="39"/>
      <c r="L684" s="39"/>
      <c r="M684" s="39"/>
      <c r="N684" s="36">
        <v>1</v>
      </c>
      <c r="P684" s="42">
        <f t="shared" si="61"/>
        <v>124.667</v>
      </c>
      <c r="Q684" s="78">
        <f t="shared" si="63"/>
        <v>0.96416860015467898</v>
      </c>
    </row>
    <row r="685" spans="1:17" x14ac:dyDescent="0.25">
      <c r="A685">
        <f t="shared" si="62"/>
        <v>515462003</v>
      </c>
      <c r="B685" s="55">
        <v>51546</v>
      </c>
      <c r="C685" s="37" t="s">
        <v>29</v>
      </c>
      <c r="D685" s="38">
        <v>129.30000000000001</v>
      </c>
      <c r="E685" s="38">
        <v>4</v>
      </c>
      <c r="F685" s="36">
        <v>2003</v>
      </c>
      <c r="G685" s="37" t="s">
        <v>7</v>
      </c>
      <c r="H685" s="37" t="s">
        <v>2</v>
      </c>
      <c r="I685" s="37" t="s">
        <v>2</v>
      </c>
      <c r="J685" s="37" t="s">
        <v>58</v>
      </c>
      <c r="K685" s="39"/>
      <c r="L685" s="39"/>
      <c r="M685" s="39"/>
      <c r="N685" s="36">
        <v>1</v>
      </c>
      <c r="P685" s="42">
        <f t="shared" si="61"/>
        <v>43.1</v>
      </c>
      <c r="Q685" s="78">
        <f t="shared" si="63"/>
        <v>0.33333333333333331</v>
      </c>
    </row>
    <row r="686" spans="1:17" x14ac:dyDescent="0.25">
      <c r="A686">
        <f t="shared" si="62"/>
        <v>515462004</v>
      </c>
      <c r="B686" s="55">
        <v>51546</v>
      </c>
      <c r="C686" s="37" t="s">
        <v>29</v>
      </c>
      <c r="D686" s="38">
        <v>129.30000000000001</v>
      </c>
      <c r="E686" s="38">
        <v>7.03</v>
      </c>
      <c r="F686" s="36">
        <v>2004</v>
      </c>
      <c r="G686" s="37" t="s">
        <v>61</v>
      </c>
      <c r="H686" s="37" t="s">
        <v>2</v>
      </c>
      <c r="I686" s="37" t="s">
        <v>2</v>
      </c>
      <c r="J686" s="37" t="s">
        <v>2</v>
      </c>
      <c r="K686" s="39"/>
      <c r="L686" s="39"/>
      <c r="M686" s="39"/>
      <c r="N686" s="36">
        <v>1</v>
      </c>
      <c r="P686" s="42">
        <f t="shared" si="61"/>
        <v>75.748000000000005</v>
      </c>
      <c r="Q686" s="78">
        <f t="shared" si="63"/>
        <v>0.58583139984532095</v>
      </c>
    </row>
    <row r="687" spans="1:17" x14ac:dyDescent="0.25">
      <c r="A687">
        <f t="shared" si="62"/>
        <v>515462005</v>
      </c>
      <c r="B687" s="55">
        <v>51546</v>
      </c>
      <c r="C687" s="37" t="s">
        <v>29</v>
      </c>
      <c r="D687" s="38">
        <v>129.30000000000001</v>
      </c>
      <c r="E687" s="38">
        <v>17.09</v>
      </c>
      <c r="F687" s="36">
        <v>2005</v>
      </c>
      <c r="G687" s="37" t="s">
        <v>3</v>
      </c>
      <c r="H687" s="37" t="s">
        <v>2</v>
      </c>
      <c r="I687" s="37" t="s">
        <v>2</v>
      </c>
      <c r="J687" s="37" t="s">
        <v>2</v>
      </c>
      <c r="K687" s="39"/>
      <c r="L687" s="39"/>
      <c r="M687" s="39"/>
      <c r="N687" s="36">
        <v>1</v>
      </c>
      <c r="P687" s="42">
        <f t="shared" si="61"/>
        <v>184.14500000000001</v>
      </c>
      <c r="Q687" s="78">
        <f t="shared" si="63"/>
        <v>1.4241686001546789</v>
      </c>
    </row>
    <row r="688" spans="1:17" x14ac:dyDescent="0.25">
      <c r="A688">
        <f t="shared" si="62"/>
        <v>515462006</v>
      </c>
      <c r="B688" s="55">
        <v>51546</v>
      </c>
      <c r="C688" s="37" t="s">
        <v>29</v>
      </c>
      <c r="D688" s="38">
        <v>129.30000000000001</v>
      </c>
      <c r="E688" s="38">
        <v>16.420000000000002</v>
      </c>
      <c r="F688" s="36">
        <v>2006</v>
      </c>
      <c r="G688" s="37" t="s">
        <v>4</v>
      </c>
      <c r="H688" s="37" t="s">
        <v>2</v>
      </c>
      <c r="I688" s="37" t="s">
        <v>2</v>
      </c>
      <c r="J688" s="37" t="s">
        <v>38</v>
      </c>
      <c r="K688" s="39"/>
      <c r="L688" s="39"/>
      <c r="M688" s="41">
        <v>0</v>
      </c>
      <c r="N688" s="36">
        <v>1</v>
      </c>
      <c r="P688" s="42">
        <f t="shared" si="61"/>
        <v>176.92599999999999</v>
      </c>
      <c r="Q688" s="78">
        <f t="shared" si="63"/>
        <v>1.3683372003093579</v>
      </c>
    </row>
    <row r="689" spans="1:17" x14ac:dyDescent="0.25">
      <c r="A689">
        <f t="shared" si="62"/>
        <v>515462007</v>
      </c>
      <c r="B689" s="55">
        <v>51546</v>
      </c>
      <c r="C689" s="37" t="s">
        <v>29</v>
      </c>
      <c r="D689" s="38">
        <v>129.30000000000001</v>
      </c>
      <c r="E689" s="38">
        <v>6.76</v>
      </c>
      <c r="F689" s="36">
        <v>2007</v>
      </c>
      <c r="G689" s="37" t="s">
        <v>7</v>
      </c>
      <c r="H689" s="37" t="s">
        <v>2</v>
      </c>
      <c r="I689" s="37" t="s">
        <v>2</v>
      </c>
      <c r="J689" s="37" t="s">
        <v>38</v>
      </c>
      <c r="K689" s="41">
        <v>29.8</v>
      </c>
      <c r="L689" s="41">
        <v>-10.49</v>
      </c>
      <c r="M689" s="41">
        <v>0</v>
      </c>
      <c r="N689" s="36">
        <v>1</v>
      </c>
      <c r="P689" s="42">
        <f t="shared" si="61"/>
        <v>72.838999999999999</v>
      </c>
      <c r="Q689" s="78">
        <f t="shared" si="63"/>
        <v>0.56333333333333324</v>
      </c>
    </row>
    <row r="690" spans="1:17" x14ac:dyDescent="0.25">
      <c r="A690">
        <f t="shared" si="62"/>
        <v>515462008</v>
      </c>
      <c r="B690" s="55">
        <v>51546</v>
      </c>
      <c r="C690" s="37" t="s">
        <v>29</v>
      </c>
      <c r="D690" s="38">
        <v>129.30000000000001</v>
      </c>
      <c r="E690" s="38">
        <v>6.93</v>
      </c>
      <c r="F690" s="36">
        <v>2008</v>
      </c>
      <c r="G690" s="37" t="s">
        <v>7</v>
      </c>
      <c r="H690" s="37" t="s">
        <v>2</v>
      </c>
      <c r="I690" s="37" t="s">
        <v>2</v>
      </c>
      <c r="J690" s="37" t="s">
        <v>38</v>
      </c>
      <c r="K690" s="41">
        <v>54.51</v>
      </c>
      <c r="L690" s="41">
        <v>47.58</v>
      </c>
      <c r="M690" s="41">
        <v>0</v>
      </c>
      <c r="N690" s="36">
        <v>1</v>
      </c>
      <c r="P690" s="42">
        <f t="shared" si="61"/>
        <v>74.671000000000006</v>
      </c>
      <c r="Q690" s="78">
        <f t="shared" si="63"/>
        <v>0.57750193348801238</v>
      </c>
    </row>
    <row r="691" spans="1:17" x14ac:dyDescent="0.25">
      <c r="A691">
        <f t="shared" si="62"/>
        <v>515462009</v>
      </c>
      <c r="B691" s="55">
        <v>51546</v>
      </c>
      <c r="C691" s="37" t="s">
        <v>29</v>
      </c>
      <c r="D691" s="38">
        <v>129.30000000000001</v>
      </c>
      <c r="E691" s="38">
        <v>15.92</v>
      </c>
      <c r="F691" s="36">
        <v>2009</v>
      </c>
      <c r="G691" s="37" t="s">
        <v>3</v>
      </c>
      <c r="H691" s="37" t="s">
        <v>2</v>
      </c>
      <c r="I691" s="37" t="s">
        <v>2</v>
      </c>
      <c r="J691" s="37" t="s">
        <v>38</v>
      </c>
      <c r="K691" s="38">
        <v>47.58</v>
      </c>
      <c r="L691" s="38">
        <v>31.66</v>
      </c>
      <c r="M691" s="38">
        <v>0</v>
      </c>
      <c r="N691" s="36">
        <v>1</v>
      </c>
      <c r="P691" s="42">
        <f t="shared" si="61"/>
        <v>171.53800000000001</v>
      </c>
      <c r="Q691" s="78">
        <f t="shared" si="63"/>
        <v>1.3266666666666667</v>
      </c>
    </row>
    <row r="692" spans="1:17" x14ac:dyDescent="0.25">
      <c r="A692">
        <f t="shared" si="62"/>
        <v>515462010</v>
      </c>
      <c r="B692" s="55">
        <v>51546</v>
      </c>
      <c r="C692" s="37" t="s">
        <v>29</v>
      </c>
      <c r="D692" s="38">
        <v>129.30000000000001</v>
      </c>
      <c r="E692" s="38">
        <v>19.739999999999998</v>
      </c>
      <c r="F692" s="36">
        <v>2010</v>
      </c>
      <c r="G692" s="37" t="s">
        <v>2</v>
      </c>
      <c r="H692" s="37" t="s">
        <v>2</v>
      </c>
      <c r="I692" s="37" t="s">
        <v>2</v>
      </c>
      <c r="J692" s="37" t="s">
        <v>38</v>
      </c>
      <c r="K692" s="38">
        <v>31.66</v>
      </c>
      <c r="L692" s="38">
        <v>11.92</v>
      </c>
      <c r="M692" s="38">
        <v>0</v>
      </c>
      <c r="N692" s="36">
        <v>1</v>
      </c>
      <c r="P692" s="42">
        <f t="shared" si="61"/>
        <v>212.69900000000001</v>
      </c>
      <c r="Q692" s="78">
        <f t="shared" si="63"/>
        <v>1.6450038669760247</v>
      </c>
    </row>
    <row r="693" spans="1:17" x14ac:dyDescent="0.25">
      <c r="A693">
        <f t="shared" si="62"/>
        <v>515462011</v>
      </c>
      <c r="B693" s="55">
        <v>51546</v>
      </c>
      <c r="C693" s="37" t="s">
        <v>29</v>
      </c>
      <c r="D693" s="38">
        <v>129.30000000000001</v>
      </c>
      <c r="E693" s="38">
        <v>0</v>
      </c>
      <c r="F693" s="36">
        <v>2011</v>
      </c>
      <c r="G693" s="37" t="s">
        <v>2</v>
      </c>
      <c r="H693" s="37" t="s">
        <v>2</v>
      </c>
      <c r="I693" s="37" t="s">
        <v>2</v>
      </c>
      <c r="J693" s="37" t="s">
        <v>38</v>
      </c>
      <c r="K693" s="38">
        <v>11.92</v>
      </c>
      <c r="L693" s="38">
        <v>0</v>
      </c>
      <c r="M693" s="38">
        <v>0</v>
      </c>
      <c r="N693" s="36">
        <v>1</v>
      </c>
      <c r="P693" s="42">
        <f t="shared" si="61"/>
        <v>0</v>
      </c>
      <c r="Q693" s="78">
        <f t="shared" si="63"/>
        <v>0</v>
      </c>
    </row>
    <row r="694" spans="1:17" x14ac:dyDescent="0.25">
      <c r="B694" s="53"/>
      <c r="C694" s="37"/>
      <c r="D694" s="38"/>
      <c r="E694" s="38"/>
      <c r="F694" s="36"/>
      <c r="G694" s="37"/>
      <c r="H694" s="37"/>
      <c r="I694" s="37"/>
      <c r="J694" s="37"/>
      <c r="K694" s="38"/>
      <c r="L694" s="38"/>
      <c r="M694" s="38"/>
      <c r="N694" s="36"/>
    </row>
    <row r="695" spans="1:17" x14ac:dyDescent="0.25">
      <c r="A695">
        <f>B695*10000+F695</f>
        <v>517221980</v>
      </c>
      <c r="B695" s="52">
        <v>51722</v>
      </c>
      <c r="C695" s="37" t="s">
        <v>30</v>
      </c>
      <c r="D695" s="38">
        <v>131.1</v>
      </c>
      <c r="E695" s="38">
        <v>15.47</v>
      </c>
      <c r="F695" s="36">
        <v>1980</v>
      </c>
      <c r="G695" s="37" t="s">
        <v>3</v>
      </c>
      <c r="H695" s="37" t="s">
        <v>2</v>
      </c>
      <c r="I695" s="37" t="s">
        <v>2</v>
      </c>
      <c r="J695" s="37" t="s">
        <v>2</v>
      </c>
      <c r="K695" s="40"/>
      <c r="L695" s="40"/>
      <c r="M695" s="40"/>
      <c r="N695" s="36">
        <v>1</v>
      </c>
      <c r="P695" s="42">
        <f t="shared" ref="P695:P726" si="64">ROUND(E695/12*D695,3)</f>
        <v>169.01</v>
      </c>
      <c r="Q695" s="78">
        <f>P695/D695</f>
        <v>1.2891685736079328</v>
      </c>
    </row>
    <row r="696" spans="1:17" x14ac:dyDescent="0.25">
      <c r="A696">
        <f t="shared" ref="A696:A726" si="65">B696*10000+F696</f>
        <v>517221981</v>
      </c>
      <c r="B696" s="52">
        <v>51722</v>
      </c>
      <c r="C696" s="37" t="s">
        <v>30</v>
      </c>
      <c r="D696" s="38">
        <v>131.1</v>
      </c>
      <c r="E696" s="38">
        <v>18.39</v>
      </c>
      <c r="F696" s="36">
        <v>1981</v>
      </c>
      <c r="G696" s="37" t="s">
        <v>3</v>
      </c>
      <c r="H696" s="37" t="s">
        <v>2</v>
      </c>
      <c r="I696" s="37" t="s">
        <v>2</v>
      </c>
      <c r="J696" s="37" t="s">
        <v>2</v>
      </c>
      <c r="K696" s="40"/>
      <c r="L696" s="40"/>
      <c r="M696" s="40"/>
      <c r="N696" s="36">
        <v>1</v>
      </c>
      <c r="P696" s="42">
        <f t="shared" si="64"/>
        <v>200.911</v>
      </c>
      <c r="Q696" s="78">
        <f t="shared" ref="Q696:Q726" si="66">P696/D696</f>
        <v>1.5325019069412662</v>
      </c>
    </row>
    <row r="697" spans="1:17" x14ac:dyDescent="0.25">
      <c r="A697">
        <f t="shared" si="65"/>
        <v>517221982</v>
      </c>
      <c r="B697" s="52">
        <v>51722</v>
      </c>
      <c r="C697" s="37" t="s">
        <v>30</v>
      </c>
      <c r="D697" s="38">
        <v>131.1</v>
      </c>
      <c r="E697" s="38">
        <v>12.78</v>
      </c>
      <c r="F697" s="36">
        <v>1982</v>
      </c>
      <c r="G697" s="37" t="s">
        <v>3</v>
      </c>
      <c r="H697" s="37" t="s">
        <v>2</v>
      </c>
      <c r="I697" s="37" t="s">
        <v>2</v>
      </c>
      <c r="J697" s="37" t="s">
        <v>2</v>
      </c>
      <c r="K697" s="39"/>
      <c r="L697" s="39"/>
      <c r="M697" s="39"/>
      <c r="N697" s="36">
        <v>1</v>
      </c>
      <c r="P697" s="42">
        <f t="shared" si="64"/>
        <v>139.62200000000001</v>
      </c>
      <c r="Q697" s="78">
        <f t="shared" si="66"/>
        <v>1.0650038138825326</v>
      </c>
    </row>
    <row r="698" spans="1:17" x14ac:dyDescent="0.25">
      <c r="A698">
        <f t="shared" si="65"/>
        <v>517221983</v>
      </c>
      <c r="B698" s="52">
        <v>51722</v>
      </c>
      <c r="C698" s="37" t="s">
        <v>30</v>
      </c>
      <c r="D698" s="38">
        <v>131.1</v>
      </c>
      <c r="E698" s="38">
        <v>19.690000000000001</v>
      </c>
      <c r="F698" s="36">
        <v>1983</v>
      </c>
      <c r="G698" s="37" t="s">
        <v>3</v>
      </c>
      <c r="H698" s="37" t="s">
        <v>2</v>
      </c>
      <c r="I698" s="37" t="s">
        <v>2</v>
      </c>
      <c r="J698" s="37" t="s">
        <v>58</v>
      </c>
      <c r="K698" s="39"/>
      <c r="L698" s="39"/>
      <c r="M698" s="39"/>
      <c r="N698" s="36">
        <v>1</v>
      </c>
      <c r="P698" s="42">
        <f t="shared" si="64"/>
        <v>215.113</v>
      </c>
      <c r="Q698" s="78">
        <f t="shared" si="66"/>
        <v>1.6408314263920671</v>
      </c>
    </row>
    <row r="699" spans="1:17" x14ac:dyDescent="0.25">
      <c r="A699">
        <f t="shared" si="65"/>
        <v>517221984</v>
      </c>
      <c r="B699" s="52">
        <v>51722</v>
      </c>
      <c r="C699" s="37" t="s">
        <v>30</v>
      </c>
      <c r="D699" s="38">
        <v>131.1</v>
      </c>
      <c r="E699" s="38">
        <v>21.6</v>
      </c>
      <c r="F699" s="36">
        <v>1984</v>
      </c>
      <c r="G699" s="37" t="s">
        <v>3</v>
      </c>
      <c r="H699" s="37" t="s">
        <v>2</v>
      </c>
      <c r="I699" s="37" t="s">
        <v>2</v>
      </c>
      <c r="J699" s="37" t="s">
        <v>58</v>
      </c>
      <c r="K699" s="39"/>
      <c r="L699" s="39"/>
      <c r="M699" s="39"/>
      <c r="N699" s="36">
        <v>1</v>
      </c>
      <c r="P699" s="42">
        <f t="shared" si="64"/>
        <v>235.98</v>
      </c>
      <c r="Q699" s="78">
        <f t="shared" si="66"/>
        <v>1.8</v>
      </c>
    </row>
    <row r="700" spans="1:17" x14ac:dyDescent="0.25">
      <c r="A700">
        <f t="shared" si="65"/>
        <v>517221985</v>
      </c>
      <c r="B700" s="52">
        <v>51722</v>
      </c>
      <c r="C700" s="37" t="s">
        <v>30</v>
      </c>
      <c r="D700" s="38">
        <v>131.1</v>
      </c>
      <c r="E700" s="38">
        <v>21.35</v>
      </c>
      <c r="F700" s="36">
        <v>1985</v>
      </c>
      <c r="G700" s="37" t="s">
        <v>3</v>
      </c>
      <c r="H700" s="37" t="s">
        <v>2</v>
      </c>
      <c r="I700" s="37" t="s">
        <v>2</v>
      </c>
      <c r="J700" s="37" t="s">
        <v>58</v>
      </c>
      <c r="K700" s="39"/>
      <c r="L700" s="39"/>
      <c r="M700" s="39"/>
      <c r="N700" s="36">
        <v>1</v>
      </c>
      <c r="P700" s="42">
        <f t="shared" si="64"/>
        <v>233.249</v>
      </c>
      <c r="Q700" s="78">
        <f t="shared" si="66"/>
        <v>1.779168573607933</v>
      </c>
    </row>
    <row r="701" spans="1:17" x14ac:dyDescent="0.25">
      <c r="A701">
        <f t="shared" si="65"/>
        <v>517221986</v>
      </c>
      <c r="B701" s="52">
        <v>51722</v>
      </c>
      <c r="C701" s="37" t="s">
        <v>30</v>
      </c>
      <c r="D701" s="38">
        <v>131.1</v>
      </c>
      <c r="E701" s="38">
        <v>12.14</v>
      </c>
      <c r="F701" s="36">
        <v>1986</v>
      </c>
      <c r="G701" s="37" t="s">
        <v>3</v>
      </c>
      <c r="H701" s="37" t="s">
        <v>2</v>
      </c>
      <c r="I701" s="37" t="s">
        <v>2</v>
      </c>
      <c r="J701" s="37" t="s">
        <v>58</v>
      </c>
      <c r="K701" s="39"/>
      <c r="L701" s="39"/>
      <c r="M701" s="39"/>
      <c r="N701" s="36">
        <v>1</v>
      </c>
      <c r="P701" s="42">
        <f t="shared" si="64"/>
        <v>132.63</v>
      </c>
      <c r="Q701" s="78">
        <f t="shared" si="66"/>
        <v>1.0116704805491992</v>
      </c>
    </row>
    <row r="702" spans="1:17" x14ac:dyDescent="0.25">
      <c r="A702">
        <f t="shared" si="65"/>
        <v>517221987</v>
      </c>
      <c r="B702" s="52">
        <v>51722</v>
      </c>
      <c r="C702" s="37" t="s">
        <v>30</v>
      </c>
      <c r="D702" s="38">
        <v>131.1</v>
      </c>
      <c r="E702" s="38">
        <v>21.36</v>
      </c>
      <c r="F702" s="36">
        <v>1987</v>
      </c>
      <c r="G702" s="37" t="s">
        <v>3</v>
      </c>
      <c r="H702" s="37" t="s">
        <v>2</v>
      </c>
      <c r="I702" s="37" t="s">
        <v>2</v>
      </c>
      <c r="J702" s="37" t="s">
        <v>58</v>
      </c>
      <c r="K702" s="39"/>
      <c r="L702" s="39"/>
      <c r="M702" s="39"/>
      <c r="N702" s="36">
        <v>1</v>
      </c>
      <c r="P702" s="42">
        <f t="shared" si="64"/>
        <v>233.358</v>
      </c>
      <c r="Q702" s="78">
        <f t="shared" si="66"/>
        <v>1.78</v>
      </c>
    </row>
    <row r="703" spans="1:17" x14ac:dyDescent="0.25">
      <c r="A703">
        <f t="shared" si="65"/>
        <v>517221988</v>
      </c>
      <c r="B703" s="52">
        <v>51722</v>
      </c>
      <c r="C703" s="37" t="s">
        <v>30</v>
      </c>
      <c r="D703" s="38">
        <v>132.4</v>
      </c>
      <c r="E703" s="38">
        <v>27.99</v>
      </c>
      <c r="F703" s="36">
        <v>1988</v>
      </c>
      <c r="G703" s="37" t="s">
        <v>3</v>
      </c>
      <c r="H703" s="37" t="s">
        <v>2</v>
      </c>
      <c r="I703" s="37" t="s">
        <v>2</v>
      </c>
      <c r="J703" s="37" t="s">
        <v>65</v>
      </c>
      <c r="K703" s="39"/>
      <c r="L703" s="39"/>
      <c r="M703" s="39"/>
      <c r="N703" s="36">
        <v>1</v>
      </c>
      <c r="P703" s="42">
        <f t="shared" si="64"/>
        <v>308.82299999999998</v>
      </c>
      <c r="Q703" s="78">
        <f t="shared" si="66"/>
        <v>2.3324999999999996</v>
      </c>
    </row>
    <row r="704" spans="1:17" x14ac:dyDescent="0.25">
      <c r="A704">
        <f t="shared" si="65"/>
        <v>517221989</v>
      </c>
      <c r="B704" s="52">
        <v>51722</v>
      </c>
      <c r="C704" s="37" t="s">
        <v>30</v>
      </c>
      <c r="D704" s="38">
        <v>132.4</v>
      </c>
      <c r="E704" s="38">
        <v>16</v>
      </c>
      <c r="F704" s="36">
        <v>1989</v>
      </c>
      <c r="G704" s="37" t="s">
        <v>3</v>
      </c>
      <c r="H704" s="37" t="s">
        <v>2</v>
      </c>
      <c r="I704" s="37" t="s">
        <v>2</v>
      </c>
      <c r="J704" s="37" t="s">
        <v>65</v>
      </c>
      <c r="K704" s="39"/>
      <c r="L704" s="39"/>
      <c r="M704" s="39"/>
      <c r="N704" s="36">
        <v>1</v>
      </c>
      <c r="P704" s="42">
        <f t="shared" si="64"/>
        <v>176.53299999999999</v>
      </c>
      <c r="Q704" s="78">
        <f t="shared" si="66"/>
        <v>1.3333308157099697</v>
      </c>
    </row>
    <row r="705" spans="1:17" x14ac:dyDescent="0.25">
      <c r="A705">
        <f t="shared" si="65"/>
        <v>517221990</v>
      </c>
      <c r="B705" s="52">
        <v>51722</v>
      </c>
      <c r="C705" s="37" t="s">
        <v>30</v>
      </c>
      <c r="D705" s="38">
        <v>132.4</v>
      </c>
      <c r="E705" s="38">
        <v>17.71</v>
      </c>
      <c r="F705" s="36">
        <v>1990</v>
      </c>
      <c r="G705" s="37" t="s">
        <v>59</v>
      </c>
      <c r="H705" s="37" t="s">
        <v>2</v>
      </c>
      <c r="I705" s="37" t="s">
        <v>2</v>
      </c>
      <c r="J705" s="37" t="s">
        <v>65</v>
      </c>
      <c r="K705" s="39"/>
      <c r="L705" s="39"/>
      <c r="M705" s="39"/>
      <c r="N705" s="36">
        <v>1</v>
      </c>
      <c r="P705" s="42">
        <f t="shared" si="64"/>
        <v>195.4</v>
      </c>
      <c r="Q705" s="78">
        <f t="shared" si="66"/>
        <v>1.4758308157099698</v>
      </c>
    </row>
    <row r="706" spans="1:17" x14ac:dyDescent="0.25">
      <c r="A706">
        <f t="shared" si="65"/>
        <v>517221991</v>
      </c>
      <c r="B706" s="52">
        <v>51722</v>
      </c>
      <c r="C706" s="37" t="s">
        <v>30</v>
      </c>
      <c r="D706" s="38">
        <v>132.4</v>
      </c>
      <c r="E706" s="38">
        <v>12.69</v>
      </c>
      <c r="F706" s="36">
        <v>1991</v>
      </c>
      <c r="G706" s="37" t="s">
        <v>3</v>
      </c>
      <c r="H706" s="37" t="s">
        <v>2</v>
      </c>
      <c r="I706" s="37" t="s">
        <v>2</v>
      </c>
      <c r="J706" s="37" t="s">
        <v>65</v>
      </c>
      <c r="K706" s="39"/>
      <c r="L706" s="39"/>
      <c r="M706" s="39"/>
      <c r="N706" s="36">
        <v>1</v>
      </c>
      <c r="P706" s="42">
        <f t="shared" si="64"/>
        <v>140.01300000000001</v>
      </c>
      <c r="Q706" s="78">
        <f t="shared" si="66"/>
        <v>1.0574999999999999</v>
      </c>
    </row>
    <row r="707" spans="1:17" x14ac:dyDescent="0.25">
      <c r="A707">
        <f t="shared" si="65"/>
        <v>517221992</v>
      </c>
      <c r="B707" s="52">
        <v>51722</v>
      </c>
      <c r="C707" s="37" t="s">
        <v>30</v>
      </c>
      <c r="D707" s="38">
        <v>132.4</v>
      </c>
      <c r="E707" s="38">
        <v>9.31</v>
      </c>
      <c r="F707" s="36">
        <v>1992</v>
      </c>
      <c r="G707" s="37" t="s">
        <v>3</v>
      </c>
      <c r="H707" s="37" t="s">
        <v>2</v>
      </c>
      <c r="I707" s="37" t="s">
        <v>2</v>
      </c>
      <c r="J707" s="37" t="s">
        <v>65</v>
      </c>
      <c r="K707" s="39"/>
      <c r="L707" s="39"/>
      <c r="M707" s="39"/>
      <c r="N707" s="36">
        <v>1</v>
      </c>
      <c r="P707" s="42">
        <f t="shared" si="64"/>
        <v>102.72</v>
      </c>
      <c r="Q707" s="78">
        <f t="shared" si="66"/>
        <v>0.7758308157099697</v>
      </c>
    </row>
    <row r="708" spans="1:17" x14ac:dyDescent="0.25">
      <c r="A708">
        <f t="shared" si="65"/>
        <v>517221993</v>
      </c>
      <c r="B708" s="52">
        <v>51722</v>
      </c>
      <c r="C708" s="37" t="s">
        <v>30</v>
      </c>
      <c r="D708" s="38">
        <v>132.4</v>
      </c>
      <c r="E708" s="38">
        <v>1.24</v>
      </c>
      <c r="F708" s="36">
        <v>1993</v>
      </c>
      <c r="G708" s="37" t="s">
        <v>7</v>
      </c>
      <c r="H708" s="37" t="s">
        <v>2</v>
      </c>
      <c r="I708" s="37" t="s">
        <v>2</v>
      </c>
      <c r="J708" s="37" t="s">
        <v>65</v>
      </c>
      <c r="K708" s="39"/>
      <c r="L708" s="39"/>
      <c r="M708" s="39"/>
      <c r="N708" s="36">
        <v>1</v>
      </c>
      <c r="P708" s="42">
        <f t="shared" si="64"/>
        <v>13.680999999999999</v>
      </c>
      <c r="Q708" s="78">
        <f t="shared" si="66"/>
        <v>0.10333081570996978</v>
      </c>
    </row>
    <row r="709" spans="1:17" x14ac:dyDescent="0.25">
      <c r="A709">
        <f t="shared" si="65"/>
        <v>517221994</v>
      </c>
      <c r="B709" s="52">
        <v>51722</v>
      </c>
      <c r="C709" s="37" t="s">
        <v>30</v>
      </c>
      <c r="D709" s="38">
        <v>132.4</v>
      </c>
      <c r="E709" s="38">
        <v>14.27</v>
      </c>
      <c r="F709" s="36">
        <v>1994</v>
      </c>
      <c r="G709" s="37" t="s">
        <v>59</v>
      </c>
      <c r="H709" s="37" t="s">
        <v>2</v>
      </c>
      <c r="I709" s="37" t="s">
        <v>2</v>
      </c>
      <c r="J709" s="37" t="s">
        <v>65</v>
      </c>
      <c r="K709" s="39"/>
      <c r="L709" s="39"/>
      <c r="M709" s="39"/>
      <c r="N709" s="36">
        <v>1</v>
      </c>
      <c r="P709" s="42">
        <f t="shared" si="64"/>
        <v>157.446</v>
      </c>
      <c r="Q709" s="78">
        <f t="shared" si="66"/>
        <v>1.18916918429003</v>
      </c>
    </row>
    <row r="710" spans="1:17" x14ac:dyDescent="0.25">
      <c r="A710">
        <f t="shared" si="65"/>
        <v>517221995</v>
      </c>
      <c r="B710" s="52">
        <v>51722</v>
      </c>
      <c r="C710" s="37" t="s">
        <v>30</v>
      </c>
      <c r="D710" s="38">
        <v>132.4</v>
      </c>
      <c r="E710" s="38">
        <v>13.42</v>
      </c>
      <c r="F710" s="36">
        <v>1995</v>
      </c>
      <c r="G710" s="37" t="s">
        <v>3</v>
      </c>
      <c r="H710" s="37" t="s">
        <v>2</v>
      </c>
      <c r="I710" s="37" t="s">
        <v>2</v>
      </c>
      <c r="J710" s="37" t="s">
        <v>65</v>
      </c>
      <c r="K710" s="39"/>
      <c r="L710" s="39"/>
      <c r="M710" s="39"/>
      <c r="N710" s="36">
        <v>1</v>
      </c>
      <c r="P710" s="42">
        <f t="shared" si="64"/>
        <v>148.06700000000001</v>
      </c>
      <c r="Q710" s="78">
        <f t="shared" si="66"/>
        <v>1.1183308157099698</v>
      </c>
    </row>
    <row r="711" spans="1:17" x14ac:dyDescent="0.25">
      <c r="A711">
        <f t="shared" si="65"/>
        <v>517221996</v>
      </c>
      <c r="B711" s="52">
        <v>51722</v>
      </c>
      <c r="C711" s="37" t="s">
        <v>30</v>
      </c>
      <c r="D711" s="38">
        <v>132.4</v>
      </c>
      <c r="E711" s="38">
        <v>16.59</v>
      </c>
      <c r="F711" s="36">
        <v>1996</v>
      </c>
      <c r="G711" s="37" t="s">
        <v>3</v>
      </c>
      <c r="H711" s="37" t="s">
        <v>2</v>
      </c>
      <c r="I711" s="37" t="s">
        <v>2</v>
      </c>
      <c r="J711" s="37" t="s">
        <v>65</v>
      </c>
      <c r="K711" s="39"/>
      <c r="L711" s="39"/>
      <c r="M711" s="39"/>
      <c r="N711" s="36">
        <v>1</v>
      </c>
      <c r="P711" s="42">
        <f t="shared" si="64"/>
        <v>183.04300000000001</v>
      </c>
      <c r="Q711" s="78">
        <f t="shared" si="66"/>
        <v>1.3825000000000001</v>
      </c>
    </row>
    <row r="712" spans="1:17" x14ac:dyDescent="0.25">
      <c r="A712">
        <f t="shared" si="65"/>
        <v>517221997</v>
      </c>
      <c r="B712" s="52">
        <v>51722</v>
      </c>
      <c r="C712" s="37" t="s">
        <v>30</v>
      </c>
      <c r="D712" s="38">
        <v>132.4</v>
      </c>
      <c r="E712" s="38">
        <v>22.07</v>
      </c>
      <c r="F712" s="36">
        <v>1997</v>
      </c>
      <c r="G712" s="37" t="s">
        <v>3</v>
      </c>
      <c r="H712" s="37" t="s">
        <v>2</v>
      </c>
      <c r="I712" s="37" t="s">
        <v>2</v>
      </c>
      <c r="J712" s="37" t="s">
        <v>65</v>
      </c>
      <c r="K712" s="39"/>
      <c r="L712" s="39"/>
      <c r="M712" s="39"/>
      <c r="N712" s="36">
        <v>1</v>
      </c>
      <c r="P712" s="42">
        <f t="shared" si="64"/>
        <v>243.506</v>
      </c>
      <c r="Q712" s="78">
        <f t="shared" si="66"/>
        <v>1.8391691842900302</v>
      </c>
    </row>
    <row r="713" spans="1:17" x14ac:dyDescent="0.25">
      <c r="A713">
        <f t="shared" si="65"/>
        <v>517221998</v>
      </c>
      <c r="B713" s="52">
        <v>51722</v>
      </c>
      <c r="C713" s="37" t="s">
        <v>30</v>
      </c>
      <c r="D713" s="38">
        <v>132.4</v>
      </c>
      <c r="E713" s="38">
        <v>12.8</v>
      </c>
      <c r="F713" s="36">
        <v>1998</v>
      </c>
      <c r="G713" s="37" t="s">
        <v>3</v>
      </c>
      <c r="H713" s="37" t="s">
        <v>2</v>
      </c>
      <c r="I713" s="37" t="s">
        <v>2</v>
      </c>
      <c r="J713" s="37" t="s">
        <v>58</v>
      </c>
      <c r="K713" s="39"/>
      <c r="L713" s="39"/>
      <c r="M713" s="39"/>
      <c r="N713" s="36">
        <v>1</v>
      </c>
      <c r="P713" s="42">
        <f t="shared" si="64"/>
        <v>141.227</v>
      </c>
      <c r="Q713" s="78">
        <f t="shared" si="66"/>
        <v>1.0666691842900302</v>
      </c>
    </row>
    <row r="714" spans="1:17" x14ac:dyDescent="0.25">
      <c r="A714">
        <f t="shared" si="65"/>
        <v>517221999</v>
      </c>
      <c r="B714" s="52">
        <v>51722</v>
      </c>
      <c r="C714" s="37" t="s">
        <v>30</v>
      </c>
      <c r="D714" s="38">
        <v>132.4</v>
      </c>
      <c r="E714" s="38">
        <v>14.83</v>
      </c>
      <c r="F714" s="36">
        <v>1999</v>
      </c>
      <c r="G714" s="37" t="s">
        <v>3</v>
      </c>
      <c r="H714" s="37" t="s">
        <v>2</v>
      </c>
      <c r="I714" s="37" t="s">
        <v>2</v>
      </c>
      <c r="J714" s="37" t="s">
        <v>58</v>
      </c>
      <c r="K714" s="39"/>
      <c r="L714" s="39"/>
      <c r="M714" s="39"/>
      <c r="N714" s="36">
        <v>1</v>
      </c>
      <c r="P714" s="42">
        <f t="shared" si="64"/>
        <v>163.624</v>
      </c>
      <c r="Q714" s="78">
        <f t="shared" si="66"/>
        <v>1.2358308157099698</v>
      </c>
    </row>
    <row r="715" spans="1:17" x14ac:dyDescent="0.25">
      <c r="A715">
        <f t="shared" si="65"/>
        <v>517222000</v>
      </c>
      <c r="B715" s="52">
        <v>51722</v>
      </c>
      <c r="C715" s="37" t="s">
        <v>30</v>
      </c>
      <c r="D715" s="38">
        <v>132.4</v>
      </c>
      <c r="E715" s="38">
        <v>23.81</v>
      </c>
      <c r="F715" s="36">
        <v>2000</v>
      </c>
      <c r="G715" s="37" t="s">
        <v>3</v>
      </c>
      <c r="H715" s="37" t="s">
        <v>2</v>
      </c>
      <c r="I715" s="37" t="s">
        <v>2</v>
      </c>
      <c r="J715" s="37" t="s">
        <v>58</v>
      </c>
      <c r="K715" s="39"/>
      <c r="L715" s="39"/>
      <c r="M715" s="39"/>
      <c r="N715" s="36">
        <v>1</v>
      </c>
      <c r="P715" s="42">
        <f t="shared" si="64"/>
        <v>262.70400000000001</v>
      </c>
      <c r="Q715" s="78">
        <f t="shared" si="66"/>
        <v>1.9841691842900302</v>
      </c>
    </row>
    <row r="716" spans="1:17" x14ac:dyDescent="0.25">
      <c r="A716">
        <f t="shared" si="65"/>
        <v>517222001</v>
      </c>
      <c r="B716" s="52">
        <v>51722</v>
      </c>
      <c r="C716" s="37" t="s">
        <v>30</v>
      </c>
      <c r="D716" s="38">
        <v>132.4</v>
      </c>
      <c r="E716" s="38">
        <v>20.420000000000002</v>
      </c>
      <c r="F716" s="36">
        <v>2001</v>
      </c>
      <c r="G716" s="37" t="s">
        <v>3</v>
      </c>
      <c r="H716" s="37" t="s">
        <v>2</v>
      </c>
      <c r="I716" s="37" t="s">
        <v>2</v>
      </c>
      <c r="J716" s="37" t="s">
        <v>58</v>
      </c>
      <c r="K716" s="39"/>
      <c r="L716" s="39"/>
      <c r="M716" s="39"/>
      <c r="N716" s="36">
        <v>1</v>
      </c>
      <c r="P716" s="42">
        <f t="shared" si="64"/>
        <v>225.30099999999999</v>
      </c>
      <c r="Q716" s="78">
        <f t="shared" si="66"/>
        <v>1.70166918429003</v>
      </c>
    </row>
    <row r="717" spans="1:17" x14ac:dyDescent="0.25">
      <c r="A717">
        <f t="shared" si="65"/>
        <v>517222002</v>
      </c>
      <c r="B717" s="52">
        <v>51722</v>
      </c>
      <c r="C717" s="37" t="s">
        <v>30</v>
      </c>
      <c r="D717" s="38">
        <v>132.4</v>
      </c>
      <c r="E717" s="38">
        <v>24.95</v>
      </c>
      <c r="F717" s="36">
        <v>2002</v>
      </c>
      <c r="G717" s="37" t="s">
        <v>3</v>
      </c>
      <c r="H717" s="37" t="s">
        <v>2</v>
      </c>
      <c r="I717" s="37" t="s">
        <v>2</v>
      </c>
      <c r="J717" s="37" t="s">
        <v>58</v>
      </c>
      <c r="K717" s="39"/>
      <c r="L717" s="39"/>
      <c r="M717" s="39"/>
      <c r="N717" s="36">
        <v>1</v>
      </c>
      <c r="P717" s="42">
        <f t="shared" si="64"/>
        <v>275.28199999999998</v>
      </c>
      <c r="Q717" s="78">
        <f t="shared" si="66"/>
        <v>2.0791691842900302</v>
      </c>
    </row>
    <row r="718" spans="1:17" x14ac:dyDescent="0.25">
      <c r="A718">
        <f t="shared" si="65"/>
        <v>517222003</v>
      </c>
      <c r="B718" s="52">
        <v>51722</v>
      </c>
      <c r="C718" s="37" t="s">
        <v>30</v>
      </c>
      <c r="D718" s="38">
        <v>132.4</v>
      </c>
      <c r="E718" s="38">
        <v>18.75</v>
      </c>
      <c r="F718" s="36">
        <v>2003</v>
      </c>
      <c r="G718" s="37" t="s">
        <v>59</v>
      </c>
      <c r="H718" s="37" t="s">
        <v>2</v>
      </c>
      <c r="I718" s="37" t="s">
        <v>2</v>
      </c>
      <c r="J718" s="37" t="s">
        <v>58</v>
      </c>
      <c r="K718" s="39"/>
      <c r="L718" s="39"/>
      <c r="M718" s="39"/>
      <c r="N718" s="36">
        <v>1</v>
      </c>
      <c r="P718" s="42">
        <f t="shared" si="64"/>
        <v>206.875</v>
      </c>
      <c r="Q718" s="78">
        <f t="shared" si="66"/>
        <v>1.5625</v>
      </c>
    </row>
    <row r="719" spans="1:17" x14ac:dyDescent="0.25">
      <c r="A719">
        <f t="shared" si="65"/>
        <v>517222004</v>
      </c>
      <c r="B719" s="52">
        <v>51722</v>
      </c>
      <c r="C719" s="37" t="s">
        <v>30</v>
      </c>
      <c r="D719" s="38">
        <v>132.4</v>
      </c>
      <c r="E719" s="38">
        <v>23.44</v>
      </c>
      <c r="F719" s="36">
        <v>2004</v>
      </c>
      <c r="G719" s="37" t="s">
        <v>3</v>
      </c>
      <c r="H719" s="37" t="s">
        <v>2</v>
      </c>
      <c r="I719" s="37" t="s">
        <v>2</v>
      </c>
      <c r="J719" s="37" t="s">
        <v>2</v>
      </c>
      <c r="K719" s="39"/>
      <c r="L719" s="39"/>
      <c r="M719" s="39"/>
      <c r="N719" s="36">
        <v>1</v>
      </c>
      <c r="P719" s="42">
        <f t="shared" si="64"/>
        <v>258.62099999999998</v>
      </c>
      <c r="Q719" s="78">
        <f t="shared" si="66"/>
        <v>1.9533308157099696</v>
      </c>
    </row>
    <row r="720" spans="1:17" x14ac:dyDescent="0.25">
      <c r="A720">
        <f t="shared" si="65"/>
        <v>517222005</v>
      </c>
      <c r="B720" s="52">
        <v>51722</v>
      </c>
      <c r="C720" s="37" t="s">
        <v>30</v>
      </c>
      <c r="D720" s="38">
        <v>132.4</v>
      </c>
      <c r="E720" s="38">
        <v>11.57</v>
      </c>
      <c r="F720" s="36">
        <v>2005</v>
      </c>
      <c r="G720" s="37" t="s">
        <v>3</v>
      </c>
      <c r="H720" s="37" t="s">
        <v>2</v>
      </c>
      <c r="I720" s="37" t="s">
        <v>2</v>
      </c>
      <c r="J720" s="37" t="s">
        <v>2</v>
      </c>
      <c r="K720" s="39"/>
      <c r="L720" s="39"/>
      <c r="M720" s="39"/>
      <c r="N720" s="36">
        <v>1</v>
      </c>
      <c r="P720" s="42">
        <f t="shared" si="64"/>
        <v>127.65600000000001</v>
      </c>
      <c r="Q720" s="78">
        <f t="shared" si="66"/>
        <v>0.96416918429003018</v>
      </c>
    </row>
    <row r="721" spans="1:17" x14ac:dyDescent="0.25">
      <c r="A721">
        <f t="shared" si="65"/>
        <v>517222006</v>
      </c>
      <c r="B721" s="52">
        <v>51722</v>
      </c>
      <c r="C721" s="37" t="s">
        <v>30</v>
      </c>
      <c r="D721" s="38">
        <v>132.4</v>
      </c>
      <c r="E721" s="38">
        <v>14.23</v>
      </c>
      <c r="F721" s="36">
        <v>2006</v>
      </c>
      <c r="G721" s="37" t="s">
        <v>3</v>
      </c>
      <c r="H721" s="37" t="s">
        <v>2</v>
      </c>
      <c r="I721" s="37" t="s">
        <v>2</v>
      </c>
      <c r="J721" s="37" t="s">
        <v>38</v>
      </c>
      <c r="K721" s="39"/>
      <c r="L721" s="39"/>
      <c r="M721" s="41">
        <v>0</v>
      </c>
      <c r="N721" s="36">
        <v>1</v>
      </c>
      <c r="P721" s="42">
        <f t="shared" si="64"/>
        <v>157.00399999999999</v>
      </c>
      <c r="Q721" s="78">
        <f t="shared" si="66"/>
        <v>1.1858308157099697</v>
      </c>
    </row>
    <row r="722" spans="1:17" x14ac:dyDescent="0.25">
      <c r="A722">
        <f t="shared" si="65"/>
        <v>517222007</v>
      </c>
      <c r="B722" s="52">
        <v>51722</v>
      </c>
      <c r="C722" s="37" t="s">
        <v>30</v>
      </c>
      <c r="D722" s="38">
        <v>132.4</v>
      </c>
      <c r="E722" s="38">
        <v>12.67</v>
      </c>
      <c r="F722" s="36">
        <v>2007</v>
      </c>
      <c r="G722" s="37" t="s">
        <v>3</v>
      </c>
      <c r="H722" s="37" t="s">
        <v>2</v>
      </c>
      <c r="I722" s="37" t="s">
        <v>2</v>
      </c>
      <c r="J722" s="37" t="s">
        <v>38</v>
      </c>
      <c r="K722" s="41">
        <v>8.57</v>
      </c>
      <c r="L722" s="41">
        <v>-29.9</v>
      </c>
      <c r="M722" s="41">
        <v>0</v>
      </c>
      <c r="N722" s="36">
        <v>1</v>
      </c>
      <c r="P722" s="42">
        <f t="shared" si="64"/>
        <v>139.792</v>
      </c>
      <c r="Q722" s="78">
        <f t="shared" si="66"/>
        <v>1.0558308157099698</v>
      </c>
    </row>
    <row r="723" spans="1:17" x14ac:dyDescent="0.25">
      <c r="A723">
        <f t="shared" si="65"/>
        <v>517222008</v>
      </c>
      <c r="B723" s="52">
        <v>51722</v>
      </c>
      <c r="C723" s="37" t="s">
        <v>30</v>
      </c>
      <c r="D723" s="38">
        <v>132.4</v>
      </c>
      <c r="E723" s="38">
        <v>13.62</v>
      </c>
      <c r="F723" s="36">
        <v>2008</v>
      </c>
      <c r="G723" s="37" t="s">
        <v>3</v>
      </c>
      <c r="H723" s="37" t="s">
        <v>2</v>
      </c>
      <c r="I723" s="37" t="s">
        <v>2</v>
      </c>
      <c r="J723" s="37" t="s">
        <v>38</v>
      </c>
      <c r="K723" s="41">
        <v>35.1</v>
      </c>
      <c r="L723" s="41">
        <v>21.48</v>
      </c>
      <c r="M723" s="38">
        <v>0</v>
      </c>
      <c r="N723" s="36">
        <v>1</v>
      </c>
      <c r="P723" s="42">
        <f t="shared" si="64"/>
        <v>150.274</v>
      </c>
      <c r="Q723" s="78">
        <f t="shared" si="66"/>
        <v>1.135</v>
      </c>
    </row>
    <row r="724" spans="1:17" x14ac:dyDescent="0.25">
      <c r="A724">
        <f t="shared" si="65"/>
        <v>517222009</v>
      </c>
      <c r="B724" s="52">
        <v>51722</v>
      </c>
      <c r="C724" s="37" t="s">
        <v>30</v>
      </c>
      <c r="D724" s="38">
        <v>132.4</v>
      </c>
      <c r="E724" s="38">
        <v>17.25</v>
      </c>
      <c r="F724" s="36">
        <v>2009</v>
      </c>
      <c r="G724" s="37" t="s">
        <v>3</v>
      </c>
      <c r="H724" s="37" t="s">
        <v>2</v>
      </c>
      <c r="I724" s="37" t="s">
        <v>2</v>
      </c>
      <c r="J724" s="37" t="s">
        <v>38</v>
      </c>
      <c r="K724" s="38">
        <v>21.48</v>
      </c>
      <c r="L724" s="38">
        <v>4.2300000000000004</v>
      </c>
      <c r="M724" s="38">
        <v>0</v>
      </c>
      <c r="N724" s="36">
        <v>1</v>
      </c>
      <c r="P724" s="42">
        <f t="shared" si="64"/>
        <v>190.32499999999999</v>
      </c>
      <c r="Q724" s="78">
        <f t="shared" si="66"/>
        <v>1.4374999999999998</v>
      </c>
    </row>
    <row r="725" spans="1:17" x14ac:dyDescent="0.25">
      <c r="A725">
        <f t="shared" si="65"/>
        <v>517222010</v>
      </c>
      <c r="B725" s="52">
        <v>51722</v>
      </c>
      <c r="C725" s="37" t="s">
        <v>30</v>
      </c>
      <c r="D725" s="38">
        <v>132.4</v>
      </c>
      <c r="E725" s="38">
        <v>16.73</v>
      </c>
      <c r="F725" s="36">
        <v>2010</v>
      </c>
      <c r="G725" s="37" t="s">
        <v>2</v>
      </c>
      <c r="H725" s="37" t="s">
        <v>2</v>
      </c>
      <c r="I725" s="37" t="s">
        <v>2</v>
      </c>
      <c r="J725" s="37" t="s">
        <v>38</v>
      </c>
      <c r="K725" s="38">
        <v>4.2300000000000004</v>
      </c>
      <c r="L725" s="38">
        <v>-12.5</v>
      </c>
      <c r="M725" s="38">
        <v>0</v>
      </c>
      <c r="N725" s="36">
        <v>1</v>
      </c>
      <c r="P725" s="42">
        <f t="shared" si="64"/>
        <v>184.58799999999999</v>
      </c>
      <c r="Q725" s="78">
        <f t="shared" si="66"/>
        <v>1.3941691842900301</v>
      </c>
    </row>
    <row r="726" spans="1:17" x14ac:dyDescent="0.25">
      <c r="A726">
        <f t="shared" si="65"/>
        <v>517222011</v>
      </c>
      <c r="B726" s="52">
        <v>51722</v>
      </c>
      <c r="C726" s="37" t="s">
        <v>30</v>
      </c>
      <c r="D726" s="38">
        <v>132.4</v>
      </c>
      <c r="E726" s="38">
        <v>0</v>
      </c>
      <c r="F726" s="36">
        <v>2011</v>
      </c>
      <c r="G726" s="37" t="s">
        <v>2</v>
      </c>
      <c r="H726" s="37" t="s">
        <v>2</v>
      </c>
      <c r="I726" s="37" t="s">
        <v>2</v>
      </c>
      <c r="J726" s="37" t="s">
        <v>38</v>
      </c>
      <c r="K726" s="38">
        <v>-12.5</v>
      </c>
      <c r="L726" s="38">
        <v>0</v>
      </c>
      <c r="M726" s="38">
        <v>0</v>
      </c>
      <c r="N726" s="36">
        <v>1</v>
      </c>
      <c r="P726" s="42">
        <f t="shared" si="64"/>
        <v>0</v>
      </c>
      <c r="Q726" s="78">
        <f t="shared" si="66"/>
        <v>0</v>
      </c>
    </row>
    <row r="727" spans="1:17" x14ac:dyDescent="0.25">
      <c r="B727" s="53"/>
      <c r="C727" s="37"/>
      <c r="D727" s="38"/>
      <c r="E727" s="38"/>
      <c r="F727" s="36"/>
      <c r="G727" s="37"/>
      <c r="H727" s="37"/>
      <c r="I727" s="37"/>
      <c r="J727" s="37"/>
      <c r="K727" s="38"/>
      <c r="L727" s="38"/>
      <c r="M727" s="38"/>
      <c r="N727" s="36"/>
    </row>
    <row r="728" spans="1:17" x14ac:dyDescent="0.25">
      <c r="A728">
        <f>B728*10000+F728</f>
        <v>517231980</v>
      </c>
      <c r="B728" s="55">
        <v>51723</v>
      </c>
      <c r="C728" s="37" t="s">
        <v>31</v>
      </c>
      <c r="D728" s="38">
        <v>131.9</v>
      </c>
      <c r="E728" s="38">
        <v>11</v>
      </c>
      <c r="F728" s="36">
        <v>1980</v>
      </c>
      <c r="G728" s="37" t="s">
        <v>3</v>
      </c>
      <c r="H728" s="37" t="s">
        <v>2</v>
      </c>
      <c r="I728" s="37" t="s">
        <v>2</v>
      </c>
      <c r="J728" s="37" t="s">
        <v>2</v>
      </c>
      <c r="K728" s="40"/>
      <c r="L728" s="40"/>
      <c r="M728" s="40"/>
      <c r="N728" s="36">
        <v>1</v>
      </c>
      <c r="P728" s="42">
        <f t="shared" ref="P728:P759" si="67">ROUND(E728/12*D728,3)</f>
        <v>120.908</v>
      </c>
      <c r="Q728" s="78">
        <f>P728/D728</f>
        <v>0.91666413949962089</v>
      </c>
    </row>
    <row r="729" spans="1:17" x14ac:dyDescent="0.25">
      <c r="A729">
        <f t="shared" ref="A729:A759" si="68">B729*10000+F729</f>
        <v>517231981</v>
      </c>
      <c r="B729" s="55">
        <v>51723</v>
      </c>
      <c r="C729" s="37" t="s">
        <v>31</v>
      </c>
      <c r="D729" s="38">
        <v>131.9</v>
      </c>
      <c r="E729" s="38">
        <v>5.59</v>
      </c>
      <c r="F729" s="36">
        <v>1981</v>
      </c>
      <c r="G729" s="37" t="s">
        <v>3</v>
      </c>
      <c r="H729" s="37" t="s">
        <v>2</v>
      </c>
      <c r="I729" s="37" t="s">
        <v>2</v>
      </c>
      <c r="J729" s="37" t="s">
        <v>2</v>
      </c>
      <c r="K729" s="40"/>
      <c r="L729" s="40"/>
      <c r="M729" s="40"/>
      <c r="N729" s="36">
        <v>1</v>
      </c>
      <c r="P729" s="42">
        <f t="shared" si="67"/>
        <v>61.442999999999998</v>
      </c>
      <c r="Q729" s="78">
        <f t="shared" ref="Q729:Q759" si="69">P729/D729</f>
        <v>0.46583017437452612</v>
      </c>
    </row>
    <row r="730" spans="1:17" x14ac:dyDescent="0.25">
      <c r="A730">
        <f t="shared" si="68"/>
        <v>517231982</v>
      </c>
      <c r="B730" s="55">
        <v>51723</v>
      </c>
      <c r="C730" s="37" t="s">
        <v>31</v>
      </c>
      <c r="D730" s="38">
        <v>131.9</v>
      </c>
      <c r="E730" s="38">
        <v>4.8099999999999996</v>
      </c>
      <c r="F730" s="36">
        <v>1982</v>
      </c>
      <c r="G730" s="37" t="s">
        <v>7</v>
      </c>
      <c r="H730" s="37" t="s">
        <v>2</v>
      </c>
      <c r="I730" s="37" t="s">
        <v>2</v>
      </c>
      <c r="J730" s="37" t="s">
        <v>2</v>
      </c>
      <c r="K730" s="39"/>
      <c r="L730" s="39"/>
      <c r="M730" s="39"/>
      <c r="N730" s="36">
        <v>1</v>
      </c>
      <c r="P730" s="42">
        <f t="shared" si="67"/>
        <v>52.87</v>
      </c>
      <c r="Q730" s="78">
        <f t="shared" si="69"/>
        <v>0.40083396512509473</v>
      </c>
    </row>
    <row r="731" spans="1:17" x14ac:dyDescent="0.25">
      <c r="A731">
        <f t="shared" si="68"/>
        <v>517231983</v>
      </c>
      <c r="B731" s="55">
        <v>51723</v>
      </c>
      <c r="C731" s="37" t="s">
        <v>31</v>
      </c>
      <c r="D731" s="38">
        <v>131.9</v>
      </c>
      <c r="E731" s="38">
        <v>2.91</v>
      </c>
      <c r="F731" s="36">
        <v>1983</v>
      </c>
      <c r="G731" s="37" t="s">
        <v>7</v>
      </c>
      <c r="H731" s="37" t="s">
        <v>2</v>
      </c>
      <c r="I731" s="37" t="s">
        <v>2</v>
      </c>
      <c r="J731" s="37" t="s">
        <v>58</v>
      </c>
      <c r="K731" s="39"/>
      <c r="L731" s="39"/>
      <c r="M731" s="39"/>
      <c r="N731" s="36">
        <v>1</v>
      </c>
      <c r="P731" s="42">
        <f t="shared" si="67"/>
        <v>31.986000000000001</v>
      </c>
      <c r="Q731" s="78">
        <f t="shared" si="69"/>
        <v>0.2425018953752843</v>
      </c>
    </row>
    <row r="732" spans="1:17" x14ac:dyDescent="0.25">
      <c r="A732">
        <f t="shared" si="68"/>
        <v>517231984</v>
      </c>
      <c r="B732" s="55">
        <v>51723</v>
      </c>
      <c r="C732" s="37" t="s">
        <v>31</v>
      </c>
      <c r="D732" s="38">
        <v>131.9</v>
      </c>
      <c r="E732" s="38">
        <v>4.04</v>
      </c>
      <c r="F732" s="36">
        <v>1984</v>
      </c>
      <c r="G732" s="37" t="s">
        <v>7</v>
      </c>
      <c r="H732" s="37" t="s">
        <v>2</v>
      </c>
      <c r="I732" s="37" t="s">
        <v>2</v>
      </c>
      <c r="J732" s="37" t="s">
        <v>58</v>
      </c>
      <c r="K732" s="39"/>
      <c r="L732" s="39"/>
      <c r="M732" s="39"/>
      <c r="N732" s="36">
        <v>1</v>
      </c>
      <c r="P732" s="42">
        <f t="shared" si="67"/>
        <v>44.405999999999999</v>
      </c>
      <c r="Q732" s="78">
        <f t="shared" si="69"/>
        <v>0.33666413949962093</v>
      </c>
    </row>
    <row r="733" spans="1:17" x14ac:dyDescent="0.25">
      <c r="A733">
        <f t="shared" si="68"/>
        <v>517231985</v>
      </c>
      <c r="B733" s="55">
        <v>51723</v>
      </c>
      <c r="C733" s="37" t="s">
        <v>31</v>
      </c>
      <c r="D733" s="38">
        <v>131.9</v>
      </c>
      <c r="E733" s="38">
        <v>14.26</v>
      </c>
      <c r="F733" s="36">
        <v>1985</v>
      </c>
      <c r="G733" s="37" t="s">
        <v>59</v>
      </c>
      <c r="H733" s="37" t="s">
        <v>2</v>
      </c>
      <c r="I733" s="37" t="s">
        <v>2</v>
      </c>
      <c r="J733" s="37" t="s">
        <v>58</v>
      </c>
      <c r="K733" s="39"/>
      <c r="L733" s="39"/>
      <c r="M733" s="39"/>
      <c r="N733" s="36">
        <v>1</v>
      </c>
      <c r="P733" s="42">
        <f t="shared" si="67"/>
        <v>156.74100000000001</v>
      </c>
      <c r="Q733" s="78">
        <f t="shared" si="69"/>
        <v>1.1883320697498105</v>
      </c>
    </row>
    <row r="734" spans="1:17" x14ac:dyDescent="0.25">
      <c r="A734">
        <f t="shared" si="68"/>
        <v>517231986</v>
      </c>
      <c r="B734" s="55">
        <v>51723</v>
      </c>
      <c r="C734" s="37" t="s">
        <v>31</v>
      </c>
      <c r="D734" s="38">
        <v>131.9</v>
      </c>
      <c r="E734" s="38">
        <v>6.72</v>
      </c>
      <c r="F734" s="36">
        <v>1986</v>
      </c>
      <c r="G734" s="37" t="s">
        <v>7</v>
      </c>
      <c r="H734" s="37" t="s">
        <v>2</v>
      </c>
      <c r="I734" s="37" t="s">
        <v>2</v>
      </c>
      <c r="J734" s="37" t="s">
        <v>58</v>
      </c>
      <c r="K734" s="39"/>
      <c r="L734" s="39"/>
      <c r="M734" s="39"/>
      <c r="N734" s="36">
        <v>1</v>
      </c>
      <c r="P734" s="42">
        <f t="shared" si="67"/>
        <v>73.864000000000004</v>
      </c>
      <c r="Q734" s="78">
        <f t="shared" si="69"/>
        <v>0.56000000000000005</v>
      </c>
    </row>
    <row r="735" spans="1:17" x14ac:dyDescent="0.25">
      <c r="A735">
        <f t="shared" si="68"/>
        <v>517231987</v>
      </c>
      <c r="B735" s="55">
        <v>51723</v>
      </c>
      <c r="C735" s="37" t="s">
        <v>31</v>
      </c>
      <c r="D735" s="38">
        <v>131.9</v>
      </c>
      <c r="E735" s="38">
        <v>2.4700000000000002</v>
      </c>
      <c r="F735" s="36">
        <v>1987</v>
      </c>
      <c r="G735" s="37" t="s">
        <v>2</v>
      </c>
      <c r="H735" s="37" t="s">
        <v>2</v>
      </c>
      <c r="I735" s="37" t="s">
        <v>2</v>
      </c>
      <c r="J735" s="37" t="s">
        <v>58</v>
      </c>
      <c r="K735" s="39"/>
      <c r="L735" s="39"/>
      <c r="M735" s="39"/>
      <c r="N735" s="36">
        <v>1</v>
      </c>
      <c r="P735" s="42">
        <f t="shared" si="67"/>
        <v>27.149000000000001</v>
      </c>
      <c r="Q735" s="78">
        <f t="shared" si="69"/>
        <v>0.20583017437452616</v>
      </c>
    </row>
    <row r="736" spans="1:17" x14ac:dyDescent="0.25">
      <c r="A736">
        <f t="shared" si="68"/>
        <v>517231988</v>
      </c>
      <c r="B736" s="55">
        <v>51723</v>
      </c>
      <c r="C736" s="37" t="s">
        <v>31</v>
      </c>
      <c r="D736" s="38">
        <v>133.5</v>
      </c>
      <c r="E736" s="38">
        <v>13.47</v>
      </c>
      <c r="F736" s="36">
        <v>1988</v>
      </c>
      <c r="G736" s="37" t="s">
        <v>3</v>
      </c>
      <c r="H736" s="37" t="s">
        <v>2</v>
      </c>
      <c r="I736" s="37" t="s">
        <v>2</v>
      </c>
      <c r="J736" s="37" t="s">
        <v>58</v>
      </c>
      <c r="K736" s="39"/>
      <c r="L736" s="39"/>
      <c r="M736" s="39"/>
      <c r="N736" s="36">
        <v>1</v>
      </c>
      <c r="P736" s="42">
        <f t="shared" si="67"/>
        <v>149.85400000000001</v>
      </c>
      <c r="Q736" s="78">
        <f t="shared" si="69"/>
        <v>1.1225018726591762</v>
      </c>
    </row>
    <row r="737" spans="1:17" x14ac:dyDescent="0.25">
      <c r="A737">
        <f t="shared" si="68"/>
        <v>517231989</v>
      </c>
      <c r="B737" s="55">
        <v>51723</v>
      </c>
      <c r="C737" s="37" t="s">
        <v>31</v>
      </c>
      <c r="D737" s="38">
        <v>133.5</v>
      </c>
      <c r="E737" s="38">
        <v>17.5</v>
      </c>
      <c r="F737" s="36">
        <v>1989</v>
      </c>
      <c r="G737" s="37" t="s">
        <v>3</v>
      </c>
      <c r="H737" s="37" t="s">
        <v>2</v>
      </c>
      <c r="I737" s="37" t="s">
        <v>2</v>
      </c>
      <c r="J737" s="37" t="s">
        <v>58</v>
      </c>
      <c r="K737" s="39"/>
      <c r="L737" s="39"/>
      <c r="M737" s="39"/>
      <c r="N737" s="36">
        <v>1</v>
      </c>
      <c r="P737" s="42">
        <f t="shared" si="67"/>
        <v>194.68799999999999</v>
      </c>
      <c r="Q737" s="78">
        <f t="shared" si="69"/>
        <v>1.4583370786516854</v>
      </c>
    </row>
    <row r="738" spans="1:17" x14ac:dyDescent="0.25">
      <c r="A738">
        <f t="shared" si="68"/>
        <v>517231990</v>
      </c>
      <c r="B738" s="55">
        <v>51723</v>
      </c>
      <c r="C738" s="37" t="s">
        <v>31</v>
      </c>
      <c r="D738" s="38">
        <v>133.5</v>
      </c>
      <c r="E738" s="38">
        <v>23.75</v>
      </c>
      <c r="F738" s="36">
        <v>1990</v>
      </c>
      <c r="G738" s="37" t="s">
        <v>3</v>
      </c>
      <c r="H738" s="37" t="s">
        <v>2</v>
      </c>
      <c r="I738" s="37" t="s">
        <v>2</v>
      </c>
      <c r="J738" s="37" t="s">
        <v>58</v>
      </c>
      <c r="K738" s="39"/>
      <c r="L738" s="39"/>
      <c r="M738" s="39"/>
      <c r="N738" s="36">
        <v>1</v>
      </c>
      <c r="P738" s="42">
        <f t="shared" si="67"/>
        <v>264.21899999999999</v>
      </c>
      <c r="Q738" s="78">
        <f t="shared" si="69"/>
        <v>1.9791685393258427</v>
      </c>
    </row>
    <row r="739" spans="1:17" x14ac:dyDescent="0.25">
      <c r="A739">
        <f t="shared" si="68"/>
        <v>517231991</v>
      </c>
      <c r="B739" s="55">
        <v>51723</v>
      </c>
      <c r="C739" s="37" t="s">
        <v>31</v>
      </c>
      <c r="D739" s="38">
        <v>133.5</v>
      </c>
      <c r="E739" s="38">
        <v>14</v>
      </c>
      <c r="F739" s="36">
        <v>1991</v>
      </c>
      <c r="G739" s="37" t="s">
        <v>3</v>
      </c>
      <c r="H739" s="37" t="s">
        <v>2</v>
      </c>
      <c r="I739" s="37" t="s">
        <v>2</v>
      </c>
      <c r="J739" s="37" t="s">
        <v>58</v>
      </c>
      <c r="K739" s="39"/>
      <c r="L739" s="39"/>
      <c r="M739" s="39"/>
      <c r="N739" s="36">
        <v>1</v>
      </c>
      <c r="P739" s="42">
        <f t="shared" si="67"/>
        <v>155.75</v>
      </c>
      <c r="Q739" s="78">
        <f t="shared" si="69"/>
        <v>1.1666666666666667</v>
      </c>
    </row>
    <row r="740" spans="1:17" x14ac:dyDescent="0.25">
      <c r="A740">
        <f t="shared" si="68"/>
        <v>517231992</v>
      </c>
      <c r="B740" s="55">
        <v>51723</v>
      </c>
      <c r="C740" s="37" t="s">
        <v>31</v>
      </c>
      <c r="D740" s="38">
        <v>133.5</v>
      </c>
      <c r="E740" s="38">
        <v>11.63</v>
      </c>
      <c r="F740" s="36">
        <v>1992</v>
      </c>
      <c r="G740" s="37" t="s">
        <v>3</v>
      </c>
      <c r="H740" s="37" t="s">
        <v>2</v>
      </c>
      <c r="I740" s="37" t="s">
        <v>2</v>
      </c>
      <c r="J740" s="37" t="s">
        <v>58</v>
      </c>
      <c r="K740" s="39"/>
      <c r="L740" s="39"/>
      <c r="M740" s="39"/>
      <c r="N740" s="36">
        <v>1</v>
      </c>
      <c r="P740" s="42">
        <f t="shared" si="67"/>
        <v>129.38399999999999</v>
      </c>
      <c r="Q740" s="78">
        <f t="shared" si="69"/>
        <v>0.96916853932584257</v>
      </c>
    </row>
    <row r="741" spans="1:17" x14ac:dyDescent="0.25">
      <c r="A741">
        <f t="shared" si="68"/>
        <v>517231993</v>
      </c>
      <c r="B741" s="55">
        <v>51723</v>
      </c>
      <c r="C741" s="37" t="s">
        <v>31</v>
      </c>
      <c r="D741" s="38">
        <v>133.5</v>
      </c>
      <c r="E741" s="38">
        <v>10.23</v>
      </c>
      <c r="F741" s="36">
        <v>1993</v>
      </c>
      <c r="G741" s="37" t="s">
        <v>3</v>
      </c>
      <c r="H741" s="37" t="s">
        <v>2</v>
      </c>
      <c r="I741" s="37" t="s">
        <v>2</v>
      </c>
      <c r="J741" s="37" t="s">
        <v>58</v>
      </c>
      <c r="K741" s="39"/>
      <c r="L741" s="39"/>
      <c r="M741" s="39"/>
      <c r="N741" s="36">
        <v>1</v>
      </c>
      <c r="P741" s="42">
        <f t="shared" si="67"/>
        <v>113.809</v>
      </c>
      <c r="Q741" s="78">
        <f t="shared" si="69"/>
        <v>0.85250187265917599</v>
      </c>
    </row>
    <row r="742" spans="1:17" x14ac:dyDescent="0.25">
      <c r="A742">
        <f t="shared" si="68"/>
        <v>517231994</v>
      </c>
      <c r="B742" s="55">
        <v>51723</v>
      </c>
      <c r="C742" s="37" t="s">
        <v>31</v>
      </c>
      <c r="D742" s="38">
        <v>133.5</v>
      </c>
      <c r="E742" s="38">
        <v>16.03</v>
      </c>
      <c r="F742" s="36">
        <v>1994</v>
      </c>
      <c r="G742" s="37" t="s">
        <v>3</v>
      </c>
      <c r="H742" s="37" t="s">
        <v>2</v>
      </c>
      <c r="I742" s="37" t="s">
        <v>2</v>
      </c>
      <c r="J742" s="37" t="s">
        <v>58</v>
      </c>
      <c r="K742" s="39"/>
      <c r="L742" s="39"/>
      <c r="M742" s="39"/>
      <c r="N742" s="36">
        <v>1</v>
      </c>
      <c r="P742" s="42">
        <f t="shared" si="67"/>
        <v>178.334</v>
      </c>
      <c r="Q742" s="78">
        <f t="shared" si="69"/>
        <v>1.3358352059925094</v>
      </c>
    </row>
    <row r="743" spans="1:17" x14ac:dyDescent="0.25">
      <c r="A743">
        <f t="shared" si="68"/>
        <v>517231995</v>
      </c>
      <c r="B743" s="55">
        <v>51723</v>
      </c>
      <c r="C743" s="37" t="s">
        <v>31</v>
      </c>
      <c r="D743" s="38">
        <v>133.5</v>
      </c>
      <c r="E743" s="38">
        <v>8.93</v>
      </c>
      <c r="F743" s="36">
        <v>1995</v>
      </c>
      <c r="G743" s="37" t="s">
        <v>3</v>
      </c>
      <c r="H743" s="37" t="s">
        <v>2</v>
      </c>
      <c r="I743" s="37" t="s">
        <v>2</v>
      </c>
      <c r="J743" s="37" t="s">
        <v>58</v>
      </c>
      <c r="K743" s="39"/>
      <c r="L743" s="39"/>
      <c r="M743" s="39"/>
      <c r="N743" s="36">
        <v>1</v>
      </c>
      <c r="P743" s="42">
        <f t="shared" si="67"/>
        <v>99.346000000000004</v>
      </c>
      <c r="Q743" s="78">
        <f t="shared" si="69"/>
        <v>0.74416479400749069</v>
      </c>
    </row>
    <row r="744" spans="1:17" x14ac:dyDescent="0.25">
      <c r="A744">
        <f t="shared" si="68"/>
        <v>517231996</v>
      </c>
      <c r="B744" s="55">
        <v>51723</v>
      </c>
      <c r="C744" s="37" t="s">
        <v>31</v>
      </c>
      <c r="D744" s="38">
        <v>133.5</v>
      </c>
      <c r="E744" s="38">
        <v>4.55</v>
      </c>
      <c r="F744" s="36">
        <v>1996</v>
      </c>
      <c r="G744" s="37" t="s">
        <v>59</v>
      </c>
      <c r="H744" s="37" t="s">
        <v>2</v>
      </c>
      <c r="I744" s="37" t="s">
        <v>2</v>
      </c>
      <c r="J744" s="37" t="s">
        <v>58</v>
      </c>
      <c r="K744" s="39"/>
      <c r="L744" s="39"/>
      <c r="M744" s="39"/>
      <c r="N744" s="36">
        <v>1</v>
      </c>
      <c r="P744" s="42">
        <f t="shared" si="67"/>
        <v>50.619</v>
      </c>
      <c r="Q744" s="78">
        <f t="shared" si="69"/>
        <v>0.37916853932584271</v>
      </c>
    </row>
    <row r="745" spans="1:17" x14ac:dyDescent="0.25">
      <c r="A745">
        <f t="shared" si="68"/>
        <v>517231997</v>
      </c>
      <c r="B745" s="55">
        <v>51723</v>
      </c>
      <c r="C745" s="37" t="s">
        <v>31</v>
      </c>
      <c r="D745" s="38">
        <v>133.5</v>
      </c>
      <c r="E745" s="38">
        <v>13.28</v>
      </c>
      <c r="F745" s="36">
        <v>1997</v>
      </c>
      <c r="G745" s="37" t="s">
        <v>3</v>
      </c>
      <c r="H745" s="37" t="s">
        <v>2</v>
      </c>
      <c r="I745" s="37" t="s">
        <v>2</v>
      </c>
      <c r="J745" s="37" t="s">
        <v>58</v>
      </c>
      <c r="K745" s="39"/>
      <c r="L745" s="39"/>
      <c r="M745" s="39"/>
      <c r="N745" s="36">
        <v>1</v>
      </c>
      <c r="P745" s="42">
        <f t="shared" si="67"/>
        <v>147.74</v>
      </c>
      <c r="Q745" s="78">
        <f t="shared" si="69"/>
        <v>1.1066666666666667</v>
      </c>
    </row>
    <row r="746" spans="1:17" x14ac:dyDescent="0.25">
      <c r="A746">
        <f t="shared" si="68"/>
        <v>517231998</v>
      </c>
      <c r="B746" s="55">
        <v>51723</v>
      </c>
      <c r="C746" s="37" t="s">
        <v>31</v>
      </c>
      <c r="D746" s="38">
        <v>133.5</v>
      </c>
      <c r="E746" s="38">
        <v>18.64</v>
      </c>
      <c r="F746" s="36">
        <v>1998</v>
      </c>
      <c r="G746" s="37" t="s">
        <v>3</v>
      </c>
      <c r="H746" s="37" t="s">
        <v>2</v>
      </c>
      <c r="I746" s="37" t="s">
        <v>2</v>
      </c>
      <c r="J746" s="37" t="s">
        <v>58</v>
      </c>
      <c r="K746" s="39"/>
      <c r="L746" s="39"/>
      <c r="M746" s="39"/>
      <c r="N746" s="36">
        <v>1</v>
      </c>
      <c r="P746" s="42">
        <f t="shared" si="67"/>
        <v>207.37</v>
      </c>
      <c r="Q746" s="78">
        <f t="shared" si="69"/>
        <v>1.5533333333333335</v>
      </c>
    </row>
    <row r="747" spans="1:17" x14ac:dyDescent="0.25">
      <c r="A747">
        <f t="shared" si="68"/>
        <v>517231999</v>
      </c>
      <c r="B747" s="55">
        <v>51723</v>
      </c>
      <c r="C747" s="37" t="s">
        <v>31</v>
      </c>
      <c r="D747" s="38">
        <v>133.5</v>
      </c>
      <c r="E747" s="38">
        <v>12.94</v>
      </c>
      <c r="F747" s="36">
        <v>1999</v>
      </c>
      <c r="G747" s="37" t="s">
        <v>3</v>
      </c>
      <c r="H747" s="37" t="s">
        <v>2</v>
      </c>
      <c r="I747" s="37" t="s">
        <v>2</v>
      </c>
      <c r="J747" s="37" t="s">
        <v>58</v>
      </c>
      <c r="K747" s="39"/>
      <c r="L747" s="39"/>
      <c r="M747" s="39"/>
      <c r="N747" s="36">
        <v>1</v>
      </c>
      <c r="P747" s="42">
        <f t="shared" si="67"/>
        <v>143.958</v>
      </c>
      <c r="Q747" s="78">
        <f t="shared" si="69"/>
        <v>1.0783370786516855</v>
      </c>
    </row>
    <row r="748" spans="1:17" x14ac:dyDescent="0.25">
      <c r="A748">
        <f t="shared" si="68"/>
        <v>517232000</v>
      </c>
      <c r="B748" s="55">
        <v>51723</v>
      </c>
      <c r="C748" s="37" t="s">
        <v>31</v>
      </c>
      <c r="D748" s="38">
        <v>133.5</v>
      </c>
      <c r="E748" s="38">
        <v>20.350000000000001</v>
      </c>
      <c r="F748" s="36">
        <v>2000</v>
      </c>
      <c r="G748" s="37" t="s">
        <v>3</v>
      </c>
      <c r="H748" s="37" t="s">
        <v>2</v>
      </c>
      <c r="I748" s="37" t="s">
        <v>2</v>
      </c>
      <c r="J748" s="37" t="s">
        <v>58</v>
      </c>
      <c r="K748" s="39"/>
      <c r="L748" s="39"/>
      <c r="M748" s="39"/>
      <c r="N748" s="36">
        <v>1</v>
      </c>
      <c r="P748" s="42">
        <f t="shared" si="67"/>
        <v>226.39400000000001</v>
      </c>
      <c r="Q748" s="78">
        <f t="shared" si="69"/>
        <v>1.6958352059925095</v>
      </c>
    </row>
    <row r="749" spans="1:17" x14ac:dyDescent="0.25">
      <c r="A749">
        <f t="shared" si="68"/>
        <v>517232001</v>
      </c>
      <c r="B749" s="55">
        <v>51723</v>
      </c>
      <c r="C749" s="37" t="s">
        <v>31</v>
      </c>
      <c r="D749" s="38">
        <v>133.5</v>
      </c>
      <c r="E749" s="38">
        <v>14.28</v>
      </c>
      <c r="F749" s="36">
        <v>2001</v>
      </c>
      <c r="G749" s="37" t="s">
        <v>7</v>
      </c>
      <c r="H749" s="37" t="s">
        <v>2</v>
      </c>
      <c r="I749" s="37" t="s">
        <v>2</v>
      </c>
      <c r="J749" s="37" t="s">
        <v>58</v>
      </c>
      <c r="K749" s="39"/>
      <c r="L749" s="39"/>
      <c r="M749" s="39"/>
      <c r="N749" s="36">
        <v>1</v>
      </c>
      <c r="P749" s="42">
        <f t="shared" si="67"/>
        <v>158.86500000000001</v>
      </c>
      <c r="Q749" s="78">
        <f t="shared" si="69"/>
        <v>1.1900000000000002</v>
      </c>
    </row>
    <row r="750" spans="1:17" x14ac:dyDescent="0.25">
      <c r="A750">
        <f t="shared" si="68"/>
        <v>517232002</v>
      </c>
      <c r="B750" s="55">
        <v>51723</v>
      </c>
      <c r="C750" s="37" t="s">
        <v>31</v>
      </c>
      <c r="D750" s="38">
        <v>133.5</v>
      </c>
      <c r="E750" s="38">
        <v>10.99</v>
      </c>
      <c r="F750" s="36">
        <v>2002</v>
      </c>
      <c r="G750" s="37" t="s">
        <v>7</v>
      </c>
      <c r="H750" s="37" t="s">
        <v>2</v>
      </c>
      <c r="I750" s="37" t="s">
        <v>2</v>
      </c>
      <c r="J750" s="37" t="s">
        <v>58</v>
      </c>
      <c r="K750" s="39"/>
      <c r="L750" s="39"/>
      <c r="M750" s="39"/>
      <c r="N750" s="36">
        <v>1</v>
      </c>
      <c r="P750" s="42">
        <f t="shared" si="67"/>
        <v>122.264</v>
      </c>
      <c r="Q750" s="78">
        <f t="shared" si="69"/>
        <v>0.91583520599250934</v>
      </c>
    </row>
    <row r="751" spans="1:17" x14ac:dyDescent="0.25">
      <c r="A751">
        <f t="shared" si="68"/>
        <v>517232003</v>
      </c>
      <c r="B751" s="55">
        <v>51723</v>
      </c>
      <c r="C751" s="37" t="s">
        <v>31</v>
      </c>
      <c r="D751" s="38">
        <v>133.5</v>
      </c>
      <c r="E751" s="38">
        <v>2.62</v>
      </c>
      <c r="F751" s="36">
        <v>2003</v>
      </c>
      <c r="G751" s="37" t="s">
        <v>7</v>
      </c>
      <c r="H751" s="37" t="s">
        <v>2</v>
      </c>
      <c r="I751" s="37" t="s">
        <v>2</v>
      </c>
      <c r="J751" s="37" t="s">
        <v>58</v>
      </c>
      <c r="K751" s="39"/>
      <c r="L751" s="39"/>
      <c r="M751" s="39"/>
      <c r="N751" s="36">
        <v>1</v>
      </c>
      <c r="P751" s="42">
        <f t="shared" si="67"/>
        <v>29.148</v>
      </c>
      <c r="Q751" s="78">
        <f t="shared" si="69"/>
        <v>0.21833707865168539</v>
      </c>
    </row>
    <row r="752" spans="1:17" x14ac:dyDescent="0.25">
      <c r="A752">
        <f t="shared" si="68"/>
        <v>517232004</v>
      </c>
      <c r="B752" s="55">
        <v>51723</v>
      </c>
      <c r="C752" s="37" t="s">
        <v>31</v>
      </c>
      <c r="D752" s="38">
        <v>133.5</v>
      </c>
      <c r="E752" s="38">
        <v>3.42</v>
      </c>
      <c r="F752" s="36">
        <v>2004</v>
      </c>
      <c r="G752" s="37" t="s">
        <v>61</v>
      </c>
      <c r="H752" s="37" t="s">
        <v>2</v>
      </c>
      <c r="I752" s="37" t="s">
        <v>2</v>
      </c>
      <c r="J752" s="37" t="s">
        <v>2</v>
      </c>
      <c r="K752" s="39"/>
      <c r="L752" s="39"/>
      <c r="M752" s="39"/>
      <c r="N752" s="36">
        <v>1</v>
      </c>
      <c r="P752" s="42">
        <f t="shared" si="67"/>
        <v>38.048000000000002</v>
      </c>
      <c r="Q752" s="78">
        <f t="shared" si="69"/>
        <v>0.2850037453183521</v>
      </c>
    </row>
    <row r="753" spans="1:17" x14ac:dyDescent="0.25">
      <c r="A753">
        <f t="shared" si="68"/>
        <v>517232005</v>
      </c>
      <c r="B753" s="55">
        <v>51723</v>
      </c>
      <c r="C753" s="37" t="s">
        <v>31</v>
      </c>
      <c r="D753" s="38">
        <v>133.5</v>
      </c>
      <c r="E753" s="38">
        <v>0.73</v>
      </c>
      <c r="F753" s="36">
        <v>2005</v>
      </c>
      <c r="G753" s="37" t="s">
        <v>2</v>
      </c>
      <c r="H753" s="37" t="s">
        <v>2</v>
      </c>
      <c r="I753" s="37" t="s">
        <v>2</v>
      </c>
      <c r="J753" s="37" t="s">
        <v>2</v>
      </c>
      <c r="K753" s="39"/>
      <c r="L753" s="39"/>
      <c r="M753" s="39"/>
      <c r="N753" s="36">
        <v>1</v>
      </c>
      <c r="P753" s="42">
        <f t="shared" si="67"/>
        <v>8.1210000000000004</v>
      </c>
      <c r="Q753" s="78">
        <f t="shared" si="69"/>
        <v>6.0831460674157303E-2</v>
      </c>
    </row>
    <row r="754" spans="1:17" x14ac:dyDescent="0.25">
      <c r="A754">
        <f t="shared" si="68"/>
        <v>517232006</v>
      </c>
      <c r="B754" s="55">
        <v>51723</v>
      </c>
      <c r="C754" s="37" t="s">
        <v>31</v>
      </c>
      <c r="D754" s="38">
        <v>133.5</v>
      </c>
      <c r="E754" s="38">
        <v>8.24</v>
      </c>
      <c r="F754" s="36">
        <v>2006</v>
      </c>
      <c r="G754" s="37" t="s">
        <v>7</v>
      </c>
      <c r="H754" s="37" t="s">
        <v>2</v>
      </c>
      <c r="I754" s="37" t="s">
        <v>2</v>
      </c>
      <c r="J754" s="37" t="s">
        <v>38</v>
      </c>
      <c r="K754" s="39"/>
      <c r="L754" s="39"/>
      <c r="M754" s="41">
        <v>0</v>
      </c>
      <c r="N754" s="36">
        <v>1</v>
      </c>
      <c r="P754" s="42">
        <f t="shared" si="67"/>
        <v>91.67</v>
      </c>
      <c r="Q754" s="78">
        <f t="shared" si="69"/>
        <v>0.68666666666666665</v>
      </c>
    </row>
    <row r="755" spans="1:17" x14ac:dyDescent="0.25">
      <c r="A755">
        <f t="shared" si="68"/>
        <v>517232007</v>
      </c>
      <c r="B755" s="55">
        <v>51723</v>
      </c>
      <c r="C755" s="37" t="s">
        <v>31</v>
      </c>
      <c r="D755" s="38">
        <v>133.5</v>
      </c>
      <c r="E755" s="38">
        <v>3.19</v>
      </c>
      <c r="F755" s="36">
        <v>2007</v>
      </c>
      <c r="G755" s="37" t="s">
        <v>61</v>
      </c>
      <c r="H755" s="37" t="s">
        <v>2</v>
      </c>
      <c r="I755" s="37" t="s">
        <v>2</v>
      </c>
      <c r="J755" s="37" t="s">
        <v>38</v>
      </c>
      <c r="K755" s="41">
        <v>29.8</v>
      </c>
      <c r="L755" s="41">
        <v>17.64</v>
      </c>
      <c r="M755" s="41">
        <v>0</v>
      </c>
      <c r="N755" s="36">
        <v>1</v>
      </c>
      <c r="P755" s="42">
        <f t="shared" si="67"/>
        <v>35.488999999999997</v>
      </c>
      <c r="Q755" s="78">
        <f t="shared" si="69"/>
        <v>0.26583520599250932</v>
      </c>
    </row>
    <row r="756" spans="1:17" x14ac:dyDescent="0.25">
      <c r="A756">
        <f t="shared" si="68"/>
        <v>517232008</v>
      </c>
      <c r="B756" s="55">
        <v>51723</v>
      </c>
      <c r="C756" s="37" t="s">
        <v>31</v>
      </c>
      <c r="D756" s="38">
        <v>133.5</v>
      </c>
      <c r="E756" s="38">
        <v>2.91</v>
      </c>
      <c r="F756" s="36">
        <v>2008</v>
      </c>
      <c r="G756" s="37" t="s">
        <v>5</v>
      </c>
      <c r="H756" s="37" t="s">
        <v>2</v>
      </c>
      <c r="I756" s="37" t="s">
        <v>2</v>
      </c>
      <c r="J756" s="37" t="s">
        <v>38</v>
      </c>
      <c r="K756" s="41">
        <v>82.64</v>
      </c>
      <c r="L756" s="41">
        <v>79.73</v>
      </c>
      <c r="M756" s="38">
        <v>0</v>
      </c>
      <c r="N756" s="36">
        <v>1</v>
      </c>
      <c r="P756" s="42">
        <f t="shared" si="67"/>
        <v>32.374000000000002</v>
      </c>
      <c r="Q756" s="78">
        <f t="shared" si="69"/>
        <v>0.24250187265917605</v>
      </c>
    </row>
    <row r="757" spans="1:17" x14ac:dyDescent="0.25">
      <c r="A757">
        <f t="shared" si="68"/>
        <v>517232009</v>
      </c>
      <c r="B757" s="55">
        <v>51723</v>
      </c>
      <c r="C757" s="37" t="s">
        <v>31</v>
      </c>
      <c r="D757" s="38">
        <v>133.5</v>
      </c>
      <c r="E757" s="38">
        <v>4.55</v>
      </c>
      <c r="F757" s="36">
        <v>2009</v>
      </c>
      <c r="G757" s="37" t="s">
        <v>6</v>
      </c>
      <c r="H757" s="37" t="s">
        <v>2</v>
      </c>
      <c r="I757" s="37" t="s">
        <v>2</v>
      </c>
      <c r="J757" s="37" t="s">
        <v>38</v>
      </c>
      <c r="K757" s="38">
        <v>79.73</v>
      </c>
      <c r="L757" s="38">
        <v>75.180000000000007</v>
      </c>
      <c r="M757" s="38">
        <v>0</v>
      </c>
      <c r="N757" s="36">
        <v>1</v>
      </c>
      <c r="P757" s="42">
        <f t="shared" si="67"/>
        <v>50.619</v>
      </c>
      <c r="Q757" s="78">
        <f t="shared" si="69"/>
        <v>0.37916853932584271</v>
      </c>
    </row>
    <row r="758" spans="1:17" x14ac:dyDescent="0.25">
      <c r="A758">
        <f t="shared" si="68"/>
        <v>517232010</v>
      </c>
      <c r="B758" s="55">
        <v>51723</v>
      </c>
      <c r="C758" s="37" t="s">
        <v>31</v>
      </c>
      <c r="D758" s="38">
        <v>133.5</v>
      </c>
      <c r="E758" s="38">
        <v>1.96</v>
      </c>
      <c r="F758" s="36">
        <v>2010</v>
      </c>
      <c r="G758" s="37" t="s">
        <v>2</v>
      </c>
      <c r="H758" s="37" t="s">
        <v>2</v>
      </c>
      <c r="I758" s="37" t="s">
        <v>2</v>
      </c>
      <c r="J758" s="37" t="s">
        <v>38</v>
      </c>
      <c r="K758" s="38">
        <v>75.180000000000007</v>
      </c>
      <c r="L758" s="38">
        <v>73.22</v>
      </c>
      <c r="M758" s="38">
        <v>0</v>
      </c>
      <c r="N758" s="36">
        <v>1</v>
      </c>
      <c r="P758" s="42">
        <f t="shared" si="67"/>
        <v>21.805</v>
      </c>
      <c r="Q758" s="78">
        <f t="shared" si="69"/>
        <v>0.16333333333333333</v>
      </c>
    </row>
    <row r="759" spans="1:17" x14ac:dyDescent="0.25">
      <c r="A759">
        <f t="shared" si="68"/>
        <v>517232011</v>
      </c>
      <c r="B759" s="55">
        <v>51723</v>
      </c>
      <c r="C759" s="37" t="s">
        <v>31</v>
      </c>
      <c r="D759" s="38">
        <v>133.5</v>
      </c>
      <c r="E759" s="38">
        <v>0</v>
      </c>
      <c r="F759" s="36">
        <v>2011</v>
      </c>
      <c r="G759" s="37" t="s">
        <v>2</v>
      </c>
      <c r="H759" s="37" t="s">
        <v>2</v>
      </c>
      <c r="I759" s="37" t="s">
        <v>2</v>
      </c>
      <c r="J759" s="37" t="s">
        <v>38</v>
      </c>
      <c r="K759" s="38">
        <v>73.22</v>
      </c>
      <c r="L759" s="38">
        <v>0</v>
      </c>
      <c r="M759" s="38">
        <v>0</v>
      </c>
      <c r="N759" s="36">
        <v>1</v>
      </c>
      <c r="P759" s="42">
        <f t="shared" si="67"/>
        <v>0</v>
      </c>
      <c r="Q759" s="78">
        <f t="shared" si="69"/>
        <v>0</v>
      </c>
    </row>
    <row r="760" spans="1:17" x14ac:dyDescent="0.25">
      <c r="B760" s="53"/>
      <c r="C760" s="37"/>
      <c r="D760" s="38"/>
      <c r="E760" s="38"/>
      <c r="F760" s="36"/>
      <c r="G760" s="37"/>
      <c r="H760" s="37"/>
      <c r="I760" s="37"/>
      <c r="J760" s="37"/>
      <c r="K760" s="38"/>
      <c r="L760" s="38"/>
      <c r="M760" s="38"/>
      <c r="N760" s="36"/>
    </row>
    <row r="761" spans="1:17" x14ac:dyDescent="0.25">
      <c r="A761">
        <f>B761*10000+F761</f>
        <v>517241980</v>
      </c>
      <c r="B761" s="52">
        <v>51724</v>
      </c>
      <c r="C761" s="37" t="s">
        <v>32</v>
      </c>
      <c r="D761" s="38">
        <v>133.4</v>
      </c>
      <c r="E761" s="38">
        <v>9.0299999999999994</v>
      </c>
      <c r="F761" s="36">
        <v>1980</v>
      </c>
      <c r="G761" s="37" t="s">
        <v>3</v>
      </c>
      <c r="H761" s="37" t="s">
        <v>2</v>
      </c>
      <c r="I761" s="37" t="s">
        <v>2</v>
      </c>
      <c r="J761" s="37" t="s">
        <v>2</v>
      </c>
      <c r="K761" s="40"/>
      <c r="L761" s="40"/>
      <c r="M761" s="40"/>
      <c r="N761" s="36">
        <v>1</v>
      </c>
      <c r="P761" s="42">
        <f t="shared" ref="P761:P792" si="70">ROUND(E761/12*D761,3)</f>
        <v>100.384</v>
      </c>
      <c r="Q761" s="78">
        <f>P761/D761</f>
        <v>0.75250374812593701</v>
      </c>
    </row>
    <row r="762" spans="1:17" x14ac:dyDescent="0.25">
      <c r="A762">
        <f t="shared" ref="A762:A792" si="71">B762*10000+F762</f>
        <v>517241981</v>
      </c>
      <c r="B762" s="52">
        <v>51724</v>
      </c>
      <c r="C762" s="37" t="s">
        <v>32</v>
      </c>
      <c r="D762" s="38">
        <v>133.4</v>
      </c>
      <c r="E762" s="38">
        <v>16.05</v>
      </c>
      <c r="F762" s="36">
        <v>1981</v>
      </c>
      <c r="G762" s="37" t="s">
        <v>3</v>
      </c>
      <c r="H762" s="37" t="s">
        <v>2</v>
      </c>
      <c r="I762" s="37" t="s">
        <v>2</v>
      </c>
      <c r="J762" s="37" t="s">
        <v>2</v>
      </c>
      <c r="K762" s="40"/>
      <c r="L762" s="40"/>
      <c r="M762" s="40"/>
      <c r="N762" s="36">
        <v>1</v>
      </c>
      <c r="P762" s="42">
        <f t="shared" si="70"/>
        <v>178.423</v>
      </c>
      <c r="Q762" s="78">
        <f t="shared" ref="Q762:Q792" si="72">P762/D762</f>
        <v>1.3375037481259371</v>
      </c>
    </row>
    <row r="763" spans="1:17" x14ac:dyDescent="0.25">
      <c r="A763">
        <f t="shared" si="71"/>
        <v>517241982</v>
      </c>
      <c r="B763" s="52">
        <v>51724</v>
      </c>
      <c r="C763" s="37" t="s">
        <v>32</v>
      </c>
      <c r="D763" s="38">
        <v>133.4</v>
      </c>
      <c r="E763" s="38">
        <v>8</v>
      </c>
      <c r="F763" s="36">
        <v>1982</v>
      </c>
      <c r="G763" s="37" t="s">
        <v>7</v>
      </c>
      <c r="H763" s="37" t="s">
        <v>2</v>
      </c>
      <c r="I763" s="37" t="s">
        <v>2</v>
      </c>
      <c r="J763" s="37" t="s">
        <v>2</v>
      </c>
      <c r="K763" s="39"/>
      <c r="L763" s="39"/>
      <c r="M763" s="39"/>
      <c r="N763" s="36">
        <v>1</v>
      </c>
      <c r="P763" s="42">
        <f t="shared" si="70"/>
        <v>88.933000000000007</v>
      </c>
      <c r="Q763" s="78">
        <f t="shared" si="72"/>
        <v>0.66666416791604199</v>
      </c>
    </row>
    <row r="764" spans="1:17" x14ac:dyDescent="0.25">
      <c r="A764">
        <f t="shared" si="71"/>
        <v>517241983</v>
      </c>
      <c r="B764" s="52">
        <v>51724</v>
      </c>
      <c r="C764" s="37" t="s">
        <v>32</v>
      </c>
      <c r="D764" s="38">
        <v>133.4</v>
      </c>
      <c r="E764" s="38">
        <v>2.87</v>
      </c>
      <c r="F764" s="36">
        <v>1983</v>
      </c>
      <c r="G764" s="37" t="s">
        <v>7</v>
      </c>
      <c r="H764" s="37" t="s">
        <v>2</v>
      </c>
      <c r="I764" s="37" t="s">
        <v>2</v>
      </c>
      <c r="J764" s="37" t="s">
        <v>58</v>
      </c>
      <c r="K764" s="39"/>
      <c r="L764" s="39"/>
      <c r="M764" s="39"/>
      <c r="N764" s="36">
        <v>1</v>
      </c>
      <c r="P764" s="42">
        <f t="shared" si="70"/>
        <v>31.905000000000001</v>
      </c>
      <c r="Q764" s="78">
        <f t="shared" si="72"/>
        <v>0.23916791604197901</v>
      </c>
    </row>
    <row r="765" spans="1:17" x14ac:dyDescent="0.25">
      <c r="A765">
        <f t="shared" si="71"/>
        <v>517241984</v>
      </c>
      <c r="B765" s="52">
        <v>51724</v>
      </c>
      <c r="C765" s="37" t="s">
        <v>32</v>
      </c>
      <c r="D765" s="38">
        <v>133.4</v>
      </c>
      <c r="E765" s="38">
        <v>4.93</v>
      </c>
      <c r="F765" s="36">
        <v>1984</v>
      </c>
      <c r="G765" s="37" t="s">
        <v>7</v>
      </c>
      <c r="H765" s="37" t="s">
        <v>2</v>
      </c>
      <c r="I765" s="37" t="s">
        <v>2</v>
      </c>
      <c r="J765" s="37" t="s">
        <v>58</v>
      </c>
      <c r="K765" s="39"/>
      <c r="L765" s="39"/>
      <c r="M765" s="39"/>
      <c r="N765" s="36">
        <v>1</v>
      </c>
      <c r="P765" s="42">
        <f t="shared" si="70"/>
        <v>54.805</v>
      </c>
      <c r="Q765" s="78">
        <f t="shared" si="72"/>
        <v>0.41083208395802095</v>
      </c>
    </row>
    <row r="766" spans="1:17" x14ac:dyDescent="0.25">
      <c r="A766">
        <f t="shared" si="71"/>
        <v>517241985</v>
      </c>
      <c r="B766" s="52">
        <v>51724</v>
      </c>
      <c r="C766" s="37" t="s">
        <v>32</v>
      </c>
      <c r="D766" s="38">
        <v>133.4</v>
      </c>
      <c r="E766" s="38">
        <v>15.44</v>
      </c>
      <c r="F766" s="36">
        <v>1985</v>
      </c>
      <c r="G766" s="37" t="s">
        <v>7</v>
      </c>
      <c r="H766" s="37" t="s">
        <v>2</v>
      </c>
      <c r="I766" s="37" t="s">
        <v>2</v>
      </c>
      <c r="J766" s="37" t="s">
        <v>58</v>
      </c>
      <c r="K766" s="39"/>
      <c r="L766" s="39"/>
      <c r="M766" s="39"/>
      <c r="N766" s="36">
        <v>1</v>
      </c>
      <c r="P766" s="42">
        <f t="shared" si="70"/>
        <v>171.64099999999999</v>
      </c>
      <c r="Q766" s="78">
        <f t="shared" si="72"/>
        <v>1.2866641679160418</v>
      </c>
    </row>
    <row r="767" spans="1:17" x14ac:dyDescent="0.25">
      <c r="A767">
        <f t="shared" si="71"/>
        <v>517241986</v>
      </c>
      <c r="B767" s="52">
        <v>51724</v>
      </c>
      <c r="C767" s="37" t="s">
        <v>32</v>
      </c>
      <c r="D767" s="38">
        <v>133.4</v>
      </c>
      <c r="E767" s="38">
        <v>6.91</v>
      </c>
      <c r="F767" s="36">
        <v>1986</v>
      </c>
      <c r="G767" s="37" t="s">
        <v>7</v>
      </c>
      <c r="H767" s="37" t="s">
        <v>2</v>
      </c>
      <c r="I767" s="37" t="s">
        <v>2</v>
      </c>
      <c r="J767" s="37" t="s">
        <v>58</v>
      </c>
      <c r="K767" s="39"/>
      <c r="L767" s="39"/>
      <c r="M767" s="39"/>
      <c r="N767" s="36">
        <v>1</v>
      </c>
      <c r="P767" s="42">
        <f t="shared" si="70"/>
        <v>76.816000000000003</v>
      </c>
      <c r="Q767" s="78">
        <f t="shared" si="72"/>
        <v>0.57583208395802099</v>
      </c>
    </row>
    <row r="768" spans="1:17" x14ac:dyDescent="0.25">
      <c r="A768">
        <f t="shared" si="71"/>
        <v>517241987</v>
      </c>
      <c r="B768" s="52">
        <v>51724</v>
      </c>
      <c r="C768" s="37" t="s">
        <v>32</v>
      </c>
      <c r="D768" s="38">
        <v>133.4</v>
      </c>
      <c r="E768" s="38">
        <v>13.85</v>
      </c>
      <c r="F768" s="36">
        <v>1987</v>
      </c>
      <c r="G768" s="37" t="s">
        <v>3</v>
      </c>
      <c r="H768" s="37" t="s">
        <v>2</v>
      </c>
      <c r="I768" s="37" t="s">
        <v>2</v>
      </c>
      <c r="J768" s="37" t="s">
        <v>58</v>
      </c>
      <c r="K768" s="39"/>
      <c r="L768" s="39"/>
      <c r="M768" s="39"/>
      <c r="N768" s="36">
        <v>1</v>
      </c>
      <c r="P768" s="42">
        <f t="shared" si="70"/>
        <v>153.96600000000001</v>
      </c>
      <c r="Q768" s="78">
        <f t="shared" si="72"/>
        <v>1.1541679160419791</v>
      </c>
    </row>
    <row r="769" spans="1:17" x14ac:dyDescent="0.25">
      <c r="A769">
        <f t="shared" si="71"/>
        <v>517241988</v>
      </c>
      <c r="B769" s="52">
        <v>51724</v>
      </c>
      <c r="C769" s="37" t="s">
        <v>32</v>
      </c>
      <c r="D769" s="38">
        <v>133.4</v>
      </c>
      <c r="E769" s="38">
        <v>26</v>
      </c>
      <c r="F769" s="36">
        <v>1988</v>
      </c>
      <c r="G769" s="37" t="s">
        <v>3</v>
      </c>
      <c r="H769" s="37" t="s">
        <v>2</v>
      </c>
      <c r="I769" s="37" t="s">
        <v>2</v>
      </c>
      <c r="J769" s="37" t="s">
        <v>58</v>
      </c>
      <c r="K769" s="39"/>
      <c r="L769" s="39"/>
      <c r="M769" s="39"/>
      <c r="N769" s="36">
        <v>1</v>
      </c>
      <c r="P769" s="42">
        <f t="shared" si="70"/>
        <v>289.03300000000002</v>
      </c>
      <c r="Q769" s="78">
        <f t="shared" si="72"/>
        <v>2.1666641679160419</v>
      </c>
    </row>
    <row r="770" spans="1:17" x14ac:dyDescent="0.25">
      <c r="A770">
        <f t="shared" si="71"/>
        <v>517241989</v>
      </c>
      <c r="B770" s="52">
        <v>51724</v>
      </c>
      <c r="C770" s="37" t="s">
        <v>32</v>
      </c>
      <c r="D770" s="38">
        <v>133.4</v>
      </c>
      <c r="E770" s="38">
        <v>18.5</v>
      </c>
      <c r="F770" s="36">
        <v>1989</v>
      </c>
      <c r="G770" s="37" t="s">
        <v>3</v>
      </c>
      <c r="H770" s="37" t="s">
        <v>2</v>
      </c>
      <c r="I770" s="37" t="s">
        <v>2</v>
      </c>
      <c r="J770" s="37" t="s">
        <v>58</v>
      </c>
      <c r="K770" s="39"/>
      <c r="L770" s="39"/>
      <c r="M770" s="39"/>
      <c r="N770" s="36">
        <v>1</v>
      </c>
      <c r="P770" s="42">
        <f t="shared" si="70"/>
        <v>205.65799999999999</v>
      </c>
      <c r="Q770" s="78">
        <f t="shared" si="72"/>
        <v>1.5416641679160419</v>
      </c>
    </row>
    <row r="771" spans="1:17" x14ac:dyDescent="0.25">
      <c r="A771">
        <f t="shared" si="71"/>
        <v>517241990</v>
      </c>
      <c r="B771" s="52">
        <v>51724</v>
      </c>
      <c r="C771" s="37" t="s">
        <v>32</v>
      </c>
      <c r="D771" s="38">
        <v>133.4</v>
      </c>
      <c r="E771" s="38">
        <v>24.83</v>
      </c>
      <c r="F771" s="36">
        <v>1990</v>
      </c>
      <c r="G771" s="37" t="s">
        <v>3</v>
      </c>
      <c r="H771" s="37" t="s">
        <v>2</v>
      </c>
      <c r="I771" s="37" t="s">
        <v>2</v>
      </c>
      <c r="J771" s="37" t="s">
        <v>58</v>
      </c>
      <c r="K771" s="39"/>
      <c r="L771" s="39"/>
      <c r="M771" s="39"/>
      <c r="N771" s="36">
        <v>1</v>
      </c>
      <c r="P771" s="42">
        <f t="shared" si="70"/>
        <v>276.02699999999999</v>
      </c>
      <c r="Q771" s="78">
        <f t="shared" si="72"/>
        <v>2.0691679160419789</v>
      </c>
    </row>
    <row r="772" spans="1:17" x14ac:dyDescent="0.25">
      <c r="A772">
        <f t="shared" si="71"/>
        <v>517241991</v>
      </c>
      <c r="B772" s="52">
        <v>51724</v>
      </c>
      <c r="C772" s="37" t="s">
        <v>32</v>
      </c>
      <c r="D772" s="38">
        <v>133.4</v>
      </c>
      <c r="E772" s="38">
        <v>18.3</v>
      </c>
      <c r="F772" s="36">
        <v>1991</v>
      </c>
      <c r="G772" s="37" t="s">
        <v>3</v>
      </c>
      <c r="H772" s="37" t="s">
        <v>2</v>
      </c>
      <c r="I772" s="37" t="s">
        <v>2</v>
      </c>
      <c r="J772" s="37" t="s">
        <v>58</v>
      </c>
      <c r="K772" s="39"/>
      <c r="L772" s="39"/>
      <c r="M772" s="39"/>
      <c r="N772" s="36">
        <v>1</v>
      </c>
      <c r="P772" s="42">
        <f t="shared" si="70"/>
        <v>203.435</v>
      </c>
      <c r="Q772" s="78">
        <f t="shared" si="72"/>
        <v>1.5249999999999999</v>
      </c>
    </row>
    <row r="773" spans="1:17" x14ac:dyDescent="0.25">
      <c r="A773">
        <f t="shared" si="71"/>
        <v>517241992</v>
      </c>
      <c r="B773" s="52">
        <v>51724</v>
      </c>
      <c r="C773" s="37" t="s">
        <v>32</v>
      </c>
      <c r="D773" s="38">
        <v>133.4</v>
      </c>
      <c r="E773" s="38">
        <v>13.51</v>
      </c>
      <c r="F773" s="36">
        <v>1992</v>
      </c>
      <c r="G773" s="37" t="s">
        <v>3</v>
      </c>
      <c r="H773" s="37" t="s">
        <v>2</v>
      </c>
      <c r="I773" s="37" t="s">
        <v>2</v>
      </c>
      <c r="J773" s="37" t="s">
        <v>58</v>
      </c>
      <c r="K773" s="39"/>
      <c r="L773" s="39"/>
      <c r="M773" s="39"/>
      <c r="N773" s="36">
        <v>1</v>
      </c>
      <c r="P773" s="42">
        <f t="shared" si="70"/>
        <v>150.18600000000001</v>
      </c>
      <c r="Q773" s="78">
        <f t="shared" si="72"/>
        <v>1.1258320839580209</v>
      </c>
    </row>
    <row r="774" spans="1:17" x14ac:dyDescent="0.25">
      <c r="A774">
        <f t="shared" si="71"/>
        <v>517241993</v>
      </c>
      <c r="B774" s="52">
        <v>51724</v>
      </c>
      <c r="C774" s="37" t="s">
        <v>32</v>
      </c>
      <c r="D774" s="38">
        <v>133.4</v>
      </c>
      <c r="E774" s="38">
        <v>9.77</v>
      </c>
      <c r="F774" s="36">
        <v>1993</v>
      </c>
      <c r="G774" s="37" t="s">
        <v>3</v>
      </c>
      <c r="H774" s="37" t="s">
        <v>2</v>
      </c>
      <c r="I774" s="37" t="s">
        <v>2</v>
      </c>
      <c r="J774" s="37" t="s">
        <v>58</v>
      </c>
      <c r="K774" s="39"/>
      <c r="L774" s="39"/>
      <c r="M774" s="39"/>
      <c r="N774" s="36">
        <v>1</v>
      </c>
      <c r="P774" s="42">
        <f t="shared" si="70"/>
        <v>108.61</v>
      </c>
      <c r="Q774" s="78">
        <f t="shared" si="72"/>
        <v>0.81416791604197902</v>
      </c>
    </row>
    <row r="775" spans="1:17" x14ac:dyDescent="0.25">
      <c r="A775">
        <f t="shared" si="71"/>
        <v>517241994</v>
      </c>
      <c r="B775" s="52">
        <v>51724</v>
      </c>
      <c r="C775" s="37" t="s">
        <v>32</v>
      </c>
      <c r="D775" s="38">
        <v>133.4</v>
      </c>
      <c r="E775" s="38">
        <v>14.59</v>
      </c>
      <c r="F775" s="36">
        <v>1994</v>
      </c>
      <c r="G775" s="37" t="s">
        <v>3</v>
      </c>
      <c r="H775" s="37" t="s">
        <v>2</v>
      </c>
      <c r="I775" s="37" t="s">
        <v>2</v>
      </c>
      <c r="J775" s="37" t="s">
        <v>58</v>
      </c>
      <c r="K775" s="39"/>
      <c r="L775" s="39"/>
      <c r="M775" s="39"/>
      <c r="N775" s="36">
        <v>1</v>
      </c>
      <c r="P775" s="42">
        <f t="shared" si="70"/>
        <v>162.19200000000001</v>
      </c>
      <c r="Q775" s="78">
        <f t="shared" si="72"/>
        <v>1.215832083958021</v>
      </c>
    </row>
    <row r="776" spans="1:17" x14ac:dyDescent="0.25">
      <c r="A776">
        <f t="shared" si="71"/>
        <v>517241995</v>
      </c>
      <c r="B776" s="52">
        <v>51724</v>
      </c>
      <c r="C776" s="37" t="s">
        <v>32</v>
      </c>
      <c r="D776" s="38">
        <v>133.4</v>
      </c>
      <c r="E776" s="38">
        <v>16.12</v>
      </c>
      <c r="F776" s="36">
        <v>1995</v>
      </c>
      <c r="G776" s="37" t="s">
        <v>3</v>
      </c>
      <c r="H776" s="37" t="s">
        <v>2</v>
      </c>
      <c r="I776" s="37" t="s">
        <v>2</v>
      </c>
      <c r="J776" s="37" t="s">
        <v>58</v>
      </c>
      <c r="K776" s="39"/>
      <c r="L776" s="39"/>
      <c r="M776" s="39"/>
      <c r="N776" s="36">
        <v>1</v>
      </c>
      <c r="P776" s="42">
        <f t="shared" si="70"/>
        <v>179.20099999999999</v>
      </c>
      <c r="Q776" s="78">
        <f t="shared" si="72"/>
        <v>1.3433358320839579</v>
      </c>
    </row>
    <row r="777" spans="1:17" x14ac:dyDescent="0.25">
      <c r="A777">
        <f t="shared" si="71"/>
        <v>517241996</v>
      </c>
      <c r="B777" s="52">
        <v>51724</v>
      </c>
      <c r="C777" s="37" t="s">
        <v>32</v>
      </c>
      <c r="D777" s="38">
        <v>133.4</v>
      </c>
      <c r="E777" s="38">
        <v>10.96</v>
      </c>
      <c r="F777" s="36">
        <v>1996</v>
      </c>
      <c r="G777" s="37" t="s">
        <v>59</v>
      </c>
      <c r="H777" s="37" t="s">
        <v>2</v>
      </c>
      <c r="I777" s="37" t="s">
        <v>2</v>
      </c>
      <c r="J777" s="37" t="s">
        <v>58</v>
      </c>
      <c r="K777" s="39"/>
      <c r="L777" s="39"/>
      <c r="M777" s="39"/>
      <c r="N777" s="36">
        <v>1</v>
      </c>
      <c r="P777" s="42">
        <f t="shared" si="70"/>
        <v>121.839</v>
      </c>
      <c r="Q777" s="78">
        <f t="shared" si="72"/>
        <v>0.91333583208395797</v>
      </c>
    </row>
    <row r="778" spans="1:17" x14ac:dyDescent="0.25">
      <c r="A778">
        <f t="shared" si="71"/>
        <v>517241997</v>
      </c>
      <c r="B778" s="52">
        <v>51724</v>
      </c>
      <c r="C778" s="37" t="s">
        <v>32</v>
      </c>
      <c r="D778" s="38">
        <v>133.4</v>
      </c>
      <c r="E778" s="38">
        <v>19.97</v>
      </c>
      <c r="F778" s="36">
        <v>1997</v>
      </c>
      <c r="G778" s="37" t="s">
        <v>3</v>
      </c>
      <c r="H778" s="37" t="s">
        <v>2</v>
      </c>
      <c r="I778" s="37" t="s">
        <v>2</v>
      </c>
      <c r="J778" s="37" t="s">
        <v>58</v>
      </c>
      <c r="K778" s="39"/>
      <c r="L778" s="39"/>
      <c r="M778" s="39"/>
      <c r="N778" s="36">
        <v>1</v>
      </c>
      <c r="P778" s="42">
        <f t="shared" si="70"/>
        <v>222</v>
      </c>
      <c r="Q778" s="78">
        <f t="shared" si="72"/>
        <v>1.6641679160419789</v>
      </c>
    </row>
    <row r="779" spans="1:17" x14ac:dyDescent="0.25">
      <c r="A779">
        <f t="shared" si="71"/>
        <v>517241998</v>
      </c>
      <c r="B779" s="52">
        <v>51724</v>
      </c>
      <c r="C779" s="37" t="s">
        <v>32</v>
      </c>
      <c r="D779" s="38">
        <v>133.4</v>
      </c>
      <c r="E779" s="38">
        <v>19.2</v>
      </c>
      <c r="F779" s="36">
        <v>1998</v>
      </c>
      <c r="G779" s="37" t="s">
        <v>3</v>
      </c>
      <c r="H779" s="37" t="s">
        <v>2</v>
      </c>
      <c r="I779" s="37" t="s">
        <v>2</v>
      </c>
      <c r="J779" s="37" t="s">
        <v>58</v>
      </c>
      <c r="K779" s="39"/>
      <c r="L779" s="39"/>
      <c r="M779" s="39"/>
      <c r="N779" s="36">
        <v>1</v>
      </c>
      <c r="P779" s="42">
        <f t="shared" si="70"/>
        <v>213.44</v>
      </c>
      <c r="Q779" s="78">
        <f t="shared" si="72"/>
        <v>1.5999999999999999</v>
      </c>
    </row>
    <row r="780" spans="1:17" x14ac:dyDescent="0.25">
      <c r="A780">
        <f t="shared" si="71"/>
        <v>517241999</v>
      </c>
      <c r="B780" s="52">
        <v>51724</v>
      </c>
      <c r="C780" s="37" t="s">
        <v>32</v>
      </c>
      <c r="D780" s="38">
        <v>133.4</v>
      </c>
      <c r="E780" s="38">
        <v>12.83</v>
      </c>
      <c r="F780" s="36">
        <v>1999</v>
      </c>
      <c r="G780" s="37" t="s">
        <v>3</v>
      </c>
      <c r="H780" s="37" t="s">
        <v>2</v>
      </c>
      <c r="I780" s="37" t="s">
        <v>2</v>
      </c>
      <c r="J780" s="37" t="s">
        <v>58</v>
      </c>
      <c r="K780" s="39"/>
      <c r="L780" s="39"/>
      <c r="M780" s="39"/>
      <c r="N780" s="36">
        <v>1</v>
      </c>
      <c r="P780" s="42">
        <f t="shared" si="70"/>
        <v>142.62700000000001</v>
      </c>
      <c r="Q780" s="78">
        <f t="shared" si="72"/>
        <v>1.0691679160419791</v>
      </c>
    </row>
    <row r="781" spans="1:17" x14ac:dyDescent="0.25">
      <c r="A781">
        <f t="shared" si="71"/>
        <v>517242000</v>
      </c>
      <c r="B781" s="52">
        <v>51724</v>
      </c>
      <c r="C781" s="37" t="s">
        <v>32</v>
      </c>
      <c r="D781" s="38">
        <v>133.4</v>
      </c>
      <c r="E781" s="38">
        <v>16.57</v>
      </c>
      <c r="F781" s="36">
        <v>2000</v>
      </c>
      <c r="G781" s="37" t="s">
        <v>59</v>
      </c>
      <c r="H781" s="37" t="s">
        <v>2</v>
      </c>
      <c r="I781" s="37" t="s">
        <v>2</v>
      </c>
      <c r="J781" s="37" t="s">
        <v>58</v>
      </c>
      <c r="K781" s="39"/>
      <c r="L781" s="39"/>
      <c r="M781" s="39"/>
      <c r="N781" s="36">
        <v>1</v>
      </c>
      <c r="P781" s="42">
        <f t="shared" si="70"/>
        <v>184.203</v>
      </c>
      <c r="Q781" s="78">
        <f t="shared" si="72"/>
        <v>1.380832083958021</v>
      </c>
    </row>
    <row r="782" spans="1:17" x14ac:dyDescent="0.25">
      <c r="A782">
        <f t="shared" si="71"/>
        <v>517242001</v>
      </c>
      <c r="B782" s="52">
        <v>51724</v>
      </c>
      <c r="C782" s="37" t="s">
        <v>32</v>
      </c>
      <c r="D782" s="38">
        <v>133.4</v>
      </c>
      <c r="E782" s="38">
        <v>7.39</v>
      </c>
      <c r="F782" s="36">
        <v>2001</v>
      </c>
      <c r="G782" s="37" t="s">
        <v>59</v>
      </c>
      <c r="H782" s="37" t="s">
        <v>2</v>
      </c>
      <c r="I782" s="37" t="s">
        <v>2</v>
      </c>
      <c r="J782" s="37" t="s">
        <v>58</v>
      </c>
      <c r="K782" s="39"/>
      <c r="L782" s="39"/>
      <c r="M782" s="39"/>
      <c r="N782" s="36">
        <v>1</v>
      </c>
      <c r="P782" s="42">
        <f t="shared" si="70"/>
        <v>82.152000000000001</v>
      </c>
      <c r="Q782" s="78">
        <f t="shared" si="72"/>
        <v>0.61583208395802103</v>
      </c>
    </row>
    <row r="783" spans="1:17" x14ac:dyDescent="0.25">
      <c r="A783">
        <f t="shared" si="71"/>
        <v>517242002</v>
      </c>
      <c r="B783" s="52">
        <v>51724</v>
      </c>
      <c r="C783" s="37" t="s">
        <v>32</v>
      </c>
      <c r="D783" s="38">
        <v>133.4</v>
      </c>
      <c r="E783" s="38">
        <v>23.05</v>
      </c>
      <c r="F783" s="36">
        <v>2002</v>
      </c>
      <c r="G783" s="37" t="s">
        <v>3</v>
      </c>
      <c r="H783" s="37" t="s">
        <v>2</v>
      </c>
      <c r="I783" s="37" t="s">
        <v>2</v>
      </c>
      <c r="J783" s="37" t="s">
        <v>58</v>
      </c>
      <c r="K783" s="39"/>
      <c r="L783" s="39"/>
      <c r="M783" s="39"/>
      <c r="N783" s="36">
        <v>1</v>
      </c>
      <c r="P783" s="42">
        <f t="shared" si="70"/>
        <v>256.23899999999998</v>
      </c>
      <c r="Q783" s="78">
        <f t="shared" si="72"/>
        <v>1.9208320839580206</v>
      </c>
    </row>
    <row r="784" spans="1:17" x14ac:dyDescent="0.25">
      <c r="A784">
        <f t="shared" si="71"/>
        <v>517242003</v>
      </c>
      <c r="B784" s="52">
        <v>51724</v>
      </c>
      <c r="C784" s="37" t="s">
        <v>32</v>
      </c>
      <c r="D784" s="38">
        <v>133.4</v>
      </c>
      <c r="E784" s="38">
        <v>17.22</v>
      </c>
      <c r="F784" s="36">
        <v>2003</v>
      </c>
      <c r="G784" s="37" t="s">
        <v>3</v>
      </c>
      <c r="H784" s="37" t="s">
        <v>2</v>
      </c>
      <c r="I784" s="37" t="s">
        <v>2</v>
      </c>
      <c r="J784" s="37" t="s">
        <v>58</v>
      </c>
      <c r="K784" s="39"/>
      <c r="L784" s="39"/>
      <c r="M784" s="39"/>
      <c r="N784" s="36">
        <v>1</v>
      </c>
      <c r="P784" s="42">
        <f t="shared" si="70"/>
        <v>191.429</v>
      </c>
      <c r="Q784" s="78">
        <f t="shared" si="72"/>
        <v>1.4350000000000001</v>
      </c>
    </row>
    <row r="785" spans="1:17" x14ac:dyDescent="0.25">
      <c r="A785">
        <f t="shared" si="71"/>
        <v>517242004</v>
      </c>
      <c r="B785" s="52">
        <v>51724</v>
      </c>
      <c r="C785" s="37" t="s">
        <v>32</v>
      </c>
      <c r="D785" s="38">
        <v>133.4</v>
      </c>
      <c r="E785" s="38">
        <v>18.62</v>
      </c>
      <c r="F785" s="36">
        <v>2004</v>
      </c>
      <c r="G785" s="37" t="s">
        <v>3</v>
      </c>
      <c r="H785" s="37" t="s">
        <v>2</v>
      </c>
      <c r="I785" s="37" t="s">
        <v>2</v>
      </c>
      <c r="J785" s="37" t="s">
        <v>2</v>
      </c>
      <c r="K785" s="39"/>
      <c r="L785" s="39"/>
      <c r="M785" s="39"/>
      <c r="N785" s="36">
        <v>1</v>
      </c>
      <c r="P785" s="42">
        <f t="shared" si="70"/>
        <v>206.99199999999999</v>
      </c>
      <c r="Q785" s="78">
        <f t="shared" si="72"/>
        <v>1.5516641679160419</v>
      </c>
    </row>
    <row r="786" spans="1:17" x14ac:dyDescent="0.25">
      <c r="A786">
        <f t="shared" si="71"/>
        <v>517242005</v>
      </c>
      <c r="B786" s="52">
        <v>51724</v>
      </c>
      <c r="C786" s="37" t="s">
        <v>32</v>
      </c>
      <c r="D786" s="38">
        <v>133.4</v>
      </c>
      <c r="E786" s="38">
        <v>13.6</v>
      </c>
      <c r="F786" s="36">
        <v>2005</v>
      </c>
      <c r="G786" s="37" t="s">
        <v>4</v>
      </c>
      <c r="H786" s="37" t="s">
        <v>2</v>
      </c>
      <c r="I786" s="37" t="s">
        <v>2</v>
      </c>
      <c r="J786" s="37" t="s">
        <v>2</v>
      </c>
      <c r="K786" s="39"/>
      <c r="L786" s="39"/>
      <c r="M786" s="39"/>
      <c r="N786" s="36">
        <v>1</v>
      </c>
      <c r="P786" s="42">
        <f t="shared" si="70"/>
        <v>151.18700000000001</v>
      </c>
      <c r="Q786" s="78">
        <f t="shared" si="72"/>
        <v>1.1333358320839582</v>
      </c>
    </row>
    <row r="787" spans="1:17" x14ac:dyDescent="0.25">
      <c r="A787">
        <f t="shared" si="71"/>
        <v>517242006</v>
      </c>
      <c r="B787" s="52">
        <v>51724</v>
      </c>
      <c r="C787" s="37" t="s">
        <v>32</v>
      </c>
      <c r="D787" s="38">
        <v>133.4</v>
      </c>
      <c r="E787" s="38">
        <v>5.88</v>
      </c>
      <c r="F787" s="36">
        <v>2006</v>
      </c>
      <c r="G787" s="37" t="s">
        <v>60</v>
      </c>
      <c r="H787" s="37" t="s">
        <v>2</v>
      </c>
      <c r="I787" s="37" t="s">
        <v>2</v>
      </c>
      <c r="J787" s="37" t="s">
        <v>38</v>
      </c>
      <c r="K787" s="39"/>
      <c r="L787" s="39"/>
      <c r="M787" s="41">
        <v>0</v>
      </c>
      <c r="N787" s="36">
        <v>1</v>
      </c>
      <c r="P787" s="42">
        <f t="shared" si="70"/>
        <v>65.366</v>
      </c>
      <c r="Q787" s="78">
        <f t="shared" si="72"/>
        <v>0.49</v>
      </c>
    </row>
    <row r="788" spans="1:17" x14ac:dyDescent="0.25">
      <c r="A788">
        <f t="shared" si="71"/>
        <v>517242007</v>
      </c>
      <c r="B788" s="52">
        <v>51724</v>
      </c>
      <c r="C788" s="37" t="s">
        <v>32</v>
      </c>
      <c r="D788" s="38">
        <v>133.4</v>
      </c>
      <c r="E788" s="38">
        <v>7.88</v>
      </c>
      <c r="F788" s="36">
        <v>2007</v>
      </c>
      <c r="G788" s="37" t="s">
        <v>61</v>
      </c>
      <c r="H788" s="37" t="s">
        <v>2</v>
      </c>
      <c r="I788" s="37" t="s">
        <v>2</v>
      </c>
      <c r="J788" s="37" t="s">
        <v>38</v>
      </c>
      <c r="K788" s="41">
        <v>29.8</v>
      </c>
      <c r="L788" s="41">
        <v>2.4300000000000002</v>
      </c>
      <c r="M788" s="41">
        <v>0</v>
      </c>
      <c r="N788" s="36">
        <v>1</v>
      </c>
      <c r="P788" s="42">
        <f t="shared" si="70"/>
        <v>87.599000000000004</v>
      </c>
      <c r="Q788" s="78">
        <f t="shared" si="72"/>
        <v>0.65666416791604199</v>
      </c>
    </row>
    <row r="789" spans="1:17" x14ac:dyDescent="0.25">
      <c r="A789">
        <f t="shared" si="71"/>
        <v>517242008</v>
      </c>
      <c r="B789" s="52">
        <v>51724</v>
      </c>
      <c r="C789" s="37" t="s">
        <v>32</v>
      </c>
      <c r="D789" s="38">
        <v>133.4</v>
      </c>
      <c r="E789" s="38">
        <v>7.24</v>
      </c>
      <c r="F789" s="36">
        <v>2008</v>
      </c>
      <c r="G789" s="37" t="s">
        <v>8</v>
      </c>
      <c r="H789" s="37" t="s">
        <v>2</v>
      </c>
      <c r="I789" s="37" t="s">
        <v>2</v>
      </c>
      <c r="J789" s="37" t="s">
        <v>38</v>
      </c>
      <c r="K789" s="41">
        <v>67.430000000000007</v>
      </c>
      <c r="L789" s="41">
        <v>60.19</v>
      </c>
      <c r="M789" s="38">
        <v>0</v>
      </c>
      <c r="N789" s="36">
        <v>1</v>
      </c>
      <c r="P789" s="42">
        <f t="shared" si="70"/>
        <v>80.484999999999999</v>
      </c>
      <c r="Q789" s="78">
        <f t="shared" si="72"/>
        <v>0.60333583208395802</v>
      </c>
    </row>
    <row r="790" spans="1:17" x14ac:dyDescent="0.25">
      <c r="A790">
        <f t="shared" si="71"/>
        <v>517242009</v>
      </c>
      <c r="B790" s="52">
        <v>51724</v>
      </c>
      <c r="C790" s="37" t="s">
        <v>32</v>
      </c>
      <c r="D790" s="38">
        <v>133.4</v>
      </c>
      <c r="E790" s="38">
        <v>0</v>
      </c>
      <c r="F790" s="36">
        <v>2009</v>
      </c>
      <c r="G790" s="37" t="s">
        <v>8</v>
      </c>
      <c r="H790" s="37" t="s">
        <v>2</v>
      </c>
      <c r="I790" s="37" t="s">
        <v>2</v>
      </c>
      <c r="J790" s="37" t="s">
        <v>38</v>
      </c>
      <c r="K790" s="38">
        <v>60.19</v>
      </c>
      <c r="L790" s="38">
        <v>60.19</v>
      </c>
      <c r="M790" s="38">
        <v>0</v>
      </c>
      <c r="N790" s="36">
        <v>1</v>
      </c>
      <c r="P790" s="42">
        <f t="shared" si="70"/>
        <v>0</v>
      </c>
      <c r="Q790" s="78">
        <f t="shared" si="72"/>
        <v>0</v>
      </c>
    </row>
    <row r="791" spans="1:17" x14ac:dyDescent="0.25">
      <c r="A791">
        <f t="shared" si="71"/>
        <v>517242010</v>
      </c>
      <c r="B791" s="52">
        <v>51724</v>
      </c>
      <c r="C791" s="37" t="s">
        <v>32</v>
      </c>
      <c r="D791" s="38">
        <v>133.4</v>
      </c>
      <c r="E791" s="38">
        <v>0</v>
      </c>
      <c r="F791" s="36">
        <v>2010</v>
      </c>
      <c r="G791" s="37" t="s">
        <v>2</v>
      </c>
      <c r="H791" s="37" t="s">
        <v>2</v>
      </c>
      <c r="I791" s="37" t="s">
        <v>2</v>
      </c>
      <c r="J791" s="37" t="s">
        <v>38</v>
      </c>
      <c r="K791" s="38">
        <v>60.19</v>
      </c>
      <c r="L791" s="38">
        <v>60.19</v>
      </c>
      <c r="M791" s="38">
        <v>0</v>
      </c>
      <c r="N791" s="36">
        <v>1</v>
      </c>
      <c r="P791" s="42">
        <f t="shared" si="70"/>
        <v>0</v>
      </c>
      <c r="Q791" s="78">
        <f t="shared" si="72"/>
        <v>0</v>
      </c>
    </row>
    <row r="792" spans="1:17" x14ac:dyDescent="0.25">
      <c r="A792">
        <f t="shared" si="71"/>
        <v>517242011</v>
      </c>
      <c r="B792" s="52">
        <v>51724</v>
      </c>
      <c r="C792" s="37" t="s">
        <v>32</v>
      </c>
      <c r="D792" s="38">
        <v>133.4</v>
      </c>
      <c r="E792" s="38">
        <v>0</v>
      </c>
      <c r="F792" s="36">
        <v>2011</v>
      </c>
      <c r="G792" s="37" t="s">
        <v>2</v>
      </c>
      <c r="H792" s="37" t="s">
        <v>2</v>
      </c>
      <c r="I792" s="37" t="s">
        <v>2</v>
      </c>
      <c r="J792" s="37" t="s">
        <v>38</v>
      </c>
      <c r="K792" s="38">
        <v>60.19</v>
      </c>
      <c r="L792" s="38">
        <v>0</v>
      </c>
      <c r="M792" s="38">
        <v>0</v>
      </c>
      <c r="N792" s="36">
        <v>1</v>
      </c>
      <c r="P792" s="42">
        <f t="shared" si="70"/>
        <v>0</v>
      </c>
      <c r="Q792" s="78">
        <f t="shared" si="72"/>
        <v>0</v>
      </c>
    </row>
    <row r="793" spans="1:17" x14ac:dyDescent="0.25">
      <c r="B793" s="53"/>
      <c r="C793" s="37"/>
      <c r="D793" s="38"/>
      <c r="E793" s="38"/>
      <c r="F793" s="36"/>
      <c r="G793" s="37"/>
      <c r="H793" s="37"/>
      <c r="I793" s="37"/>
      <c r="J793" s="37"/>
      <c r="K793" s="38"/>
      <c r="L793" s="38"/>
      <c r="M793" s="38"/>
      <c r="N793" s="36"/>
    </row>
    <row r="794" spans="1:17" x14ac:dyDescent="0.25">
      <c r="A794">
        <f>B794*10000+F794</f>
        <v>520061980</v>
      </c>
      <c r="B794" s="55">
        <v>52006</v>
      </c>
      <c r="C794" s="37" t="s">
        <v>33</v>
      </c>
      <c r="D794" s="38">
        <v>132.4</v>
      </c>
      <c r="E794" s="38">
        <v>18.940000000000001</v>
      </c>
      <c r="F794" s="36">
        <v>1980</v>
      </c>
      <c r="G794" s="37" t="s">
        <v>3</v>
      </c>
      <c r="H794" s="37" t="s">
        <v>2</v>
      </c>
      <c r="I794" s="37" t="s">
        <v>2</v>
      </c>
      <c r="J794" s="37" t="s">
        <v>2</v>
      </c>
      <c r="K794" s="40"/>
      <c r="L794" s="40"/>
      <c r="M794" s="40"/>
      <c r="N794" s="36">
        <v>1</v>
      </c>
      <c r="P794" s="42">
        <f t="shared" ref="P794:P825" si="73">ROUND(E794/12*D794,3)</f>
        <v>208.971</v>
      </c>
      <c r="Q794" s="78">
        <f>P794/D794</f>
        <v>1.5783308157099698</v>
      </c>
    </row>
    <row r="795" spans="1:17" x14ac:dyDescent="0.25">
      <c r="A795">
        <f t="shared" ref="A795:A825" si="74">B795*10000+F795</f>
        <v>520061981</v>
      </c>
      <c r="B795" s="55">
        <v>52006</v>
      </c>
      <c r="C795" s="37" t="s">
        <v>33</v>
      </c>
      <c r="D795" s="38">
        <v>132.4</v>
      </c>
      <c r="E795" s="38">
        <v>15.48</v>
      </c>
      <c r="F795" s="36">
        <v>1981</v>
      </c>
      <c r="G795" s="37" t="s">
        <v>3</v>
      </c>
      <c r="H795" s="37" t="s">
        <v>2</v>
      </c>
      <c r="I795" s="37" t="s">
        <v>2</v>
      </c>
      <c r="J795" s="37" t="s">
        <v>2</v>
      </c>
      <c r="K795" s="40"/>
      <c r="L795" s="40"/>
      <c r="M795" s="40"/>
      <c r="N795" s="36">
        <v>1</v>
      </c>
      <c r="P795" s="42">
        <f t="shared" si="73"/>
        <v>170.79599999999999</v>
      </c>
      <c r="Q795" s="78">
        <f t="shared" ref="Q795:Q825" si="75">P795/D795</f>
        <v>1.2899999999999998</v>
      </c>
    </row>
    <row r="796" spans="1:17" x14ac:dyDescent="0.25">
      <c r="A796">
        <f t="shared" si="74"/>
        <v>520061982</v>
      </c>
      <c r="B796" s="55">
        <v>52006</v>
      </c>
      <c r="C796" s="37" t="s">
        <v>33</v>
      </c>
      <c r="D796" s="38">
        <v>132.4</v>
      </c>
      <c r="E796" s="38">
        <v>9.19</v>
      </c>
      <c r="F796" s="36">
        <v>1982</v>
      </c>
      <c r="G796" s="37" t="s">
        <v>3</v>
      </c>
      <c r="H796" s="37" t="s">
        <v>2</v>
      </c>
      <c r="I796" s="37" t="s">
        <v>2</v>
      </c>
      <c r="J796" s="37" t="s">
        <v>2</v>
      </c>
      <c r="K796" s="39"/>
      <c r="L796" s="39"/>
      <c r="M796" s="39"/>
      <c r="N796" s="36">
        <v>1</v>
      </c>
      <c r="P796" s="42">
        <f t="shared" si="73"/>
        <v>101.396</v>
      </c>
      <c r="Q796" s="78">
        <f t="shared" si="75"/>
        <v>0.7658308157099698</v>
      </c>
    </row>
    <row r="797" spans="1:17" x14ac:dyDescent="0.25">
      <c r="A797">
        <f t="shared" si="74"/>
        <v>520061983</v>
      </c>
      <c r="B797" s="55">
        <v>52006</v>
      </c>
      <c r="C797" s="37" t="s">
        <v>33</v>
      </c>
      <c r="D797" s="38">
        <v>132.4</v>
      </c>
      <c r="E797" s="38">
        <v>1.86</v>
      </c>
      <c r="F797" s="36">
        <v>1983</v>
      </c>
      <c r="G797" s="37" t="s">
        <v>7</v>
      </c>
      <c r="H797" s="37" t="s">
        <v>2</v>
      </c>
      <c r="I797" s="37" t="s">
        <v>2</v>
      </c>
      <c r="J797" s="37" t="s">
        <v>58</v>
      </c>
      <c r="K797" s="39"/>
      <c r="L797" s="39"/>
      <c r="M797" s="39"/>
      <c r="N797" s="36">
        <v>1</v>
      </c>
      <c r="P797" s="42">
        <f t="shared" si="73"/>
        <v>20.521999999999998</v>
      </c>
      <c r="Q797" s="78">
        <f t="shared" si="75"/>
        <v>0.15499999999999997</v>
      </c>
    </row>
    <row r="798" spans="1:17" x14ac:dyDescent="0.25">
      <c r="A798">
        <f t="shared" si="74"/>
        <v>520061984</v>
      </c>
      <c r="B798" s="55">
        <v>52006</v>
      </c>
      <c r="C798" s="37" t="s">
        <v>33</v>
      </c>
      <c r="D798" s="38">
        <v>132.4</v>
      </c>
      <c r="E798" s="38">
        <v>4.3600000000000003</v>
      </c>
      <c r="F798" s="36">
        <v>1984</v>
      </c>
      <c r="G798" s="37" t="s">
        <v>7</v>
      </c>
      <c r="H798" s="37" t="s">
        <v>2</v>
      </c>
      <c r="I798" s="37" t="s">
        <v>2</v>
      </c>
      <c r="J798" s="37" t="s">
        <v>58</v>
      </c>
      <c r="K798" s="39"/>
      <c r="L798" s="39"/>
      <c r="M798" s="39"/>
      <c r="N798" s="36">
        <v>1</v>
      </c>
      <c r="P798" s="42">
        <f t="shared" si="73"/>
        <v>48.104999999999997</v>
      </c>
      <c r="Q798" s="78">
        <f t="shared" si="75"/>
        <v>0.36333081570996972</v>
      </c>
    </row>
    <row r="799" spans="1:17" x14ac:dyDescent="0.25">
      <c r="A799">
        <f t="shared" si="74"/>
        <v>520061985</v>
      </c>
      <c r="B799" s="55">
        <v>52006</v>
      </c>
      <c r="C799" s="37" t="s">
        <v>33</v>
      </c>
      <c r="D799" s="38">
        <v>132.4</v>
      </c>
      <c r="E799" s="38">
        <v>21.09</v>
      </c>
      <c r="F799" s="36">
        <v>1985</v>
      </c>
      <c r="G799" s="37" t="s">
        <v>3</v>
      </c>
      <c r="H799" s="37" t="s">
        <v>2</v>
      </c>
      <c r="I799" s="37" t="s">
        <v>2</v>
      </c>
      <c r="J799" s="37" t="s">
        <v>58</v>
      </c>
      <c r="K799" s="39"/>
      <c r="L799" s="39"/>
      <c r="M799" s="39"/>
      <c r="N799" s="36">
        <v>1</v>
      </c>
      <c r="P799" s="42">
        <f t="shared" si="73"/>
        <v>232.69300000000001</v>
      </c>
      <c r="Q799" s="78">
        <f t="shared" si="75"/>
        <v>1.7575000000000001</v>
      </c>
    </row>
    <row r="800" spans="1:17" x14ac:dyDescent="0.25">
      <c r="A800">
        <f t="shared" si="74"/>
        <v>520061986</v>
      </c>
      <c r="B800" s="55">
        <v>52006</v>
      </c>
      <c r="C800" s="37" t="s">
        <v>33</v>
      </c>
      <c r="D800" s="38">
        <v>132.4</v>
      </c>
      <c r="E800" s="38">
        <v>12.43</v>
      </c>
      <c r="F800" s="36">
        <v>1986</v>
      </c>
      <c r="G800" s="37" t="s">
        <v>3</v>
      </c>
      <c r="H800" s="37" t="s">
        <v>2</v>
      </c>
      <c r="I800" s="37" t="s">
        <v>2</v>
      </c>
      <c r="J800" s="37" t="s">
        <v>58</v>
      </c>
      <c r="K800" s="39"/>
      <c r="L800" s="39"/>
      <c r="M800" s="39"/>
      <c r="N800" s="36">
        <v>1</v>
      </c>
      <c r="P800" s="42">
        <f t="shared" si="73"/>
        <v>137.14400000000001</v>
      </c>
      <c r="Q800" s="78">
        <f t="shared" si="75"/>
        <v>1.0358308157099698</v>
      </c>
    </row>
    <row r="801" spans="1:17" x14ac:dyDescent="0.25">
      <c r="A801">
        <f t="shared" si="74"/>
        <v>520061987</v>
      </c>
      <c r="B801" s="55">
        <v>52006</v>
      </c>
      <c r="C801" s="37" t="s">
        <v>33</v>
      </c>
      <c r="D801" s="38">
        <v>132.4</v>
      </c>
      <c r="E801" s="38">
        <v>11.07</v>
      </c>
      <c r="F801" s="36">
        <v>1987</v>
      </c>
      <c r="G801" s="37" t="s">
        <v>3</v>
      </c>
      <c r="H801" s="37" t="s">
        <v>2</v>
      </c>
      <c r="I801" s="37" t="s">
        <v>2</v>
      </c>
      <c r="J801" s="37" t="s">
        <v>58</v>
      </c>
      <c r="K801" s="39"/>
      <c r="L801" s="39"/>
      <c r="M801" s="39"/>
      <c r="N801" s="36">
        <v>1</v>
      </c>
      <c r="P801" s="42">
        <f t="shared" si="73"/>
        <v>122.139</v>
      </c>
      <c r="Q801" s="78">
        <f t="shared" si="75"/>
        <v>0.92249999999999988</v>
      </c>
    </row>
    <row r="802" spans="1:17" x14ac:dyDescent="0.25">
      <c r="A802">
        <f t="shared" si="74"/>
        <v>520061988</v>
      </c>
      <c r="B802" s="55">
        <v>52006</v>
      </c>
      <c r="C802" s="37" t="s">
        <v>33</v>
      </c>
      <c r="D802" s="38">
        <v>134.69999999999999</v>
      </c>
      <c r="E802" s="38">
        <v>26</v>
      </c>
      <c r="F802" s="36">
        <v>1988</v>
      </c>
      <c r="G802" s="37" t="s">
        <v>3</v>
      </c>
      <c r="H802" s="37" t="s">
        <v>2</v>
      </c>
      <c r="I802" s="37" t="s">
        <v>2</v>
      </c>
      <c r="J802" s="37" t="s">
        <v>65</v>
      </c>
      <c r="K802" s="39"/>
      <c r="L802" s="39"/>
      <c r="M802" s="39"/>
      <c r="N802" s="36">
        <v>1</v>
      </c>
      <c r="P802" s="42">
        <f t="shared" si="73"/>
        <v>291.85000000000002</v>
      </c>
      <c r="Q802" s="78">
        <f t="shared" si="75"/>
        <v>2.166666666666667</v>
      </c>
    </row>
    <row r="803" spans="1:17" x14ac:dyDescent="0.25">
      <c r="A803">
        <f t="shared" si="74"/>
        <v>520061989</v>
      </c>
      <c r="B803" s="55">
        <v>52006</v>
      </c>
      <c r="C803" s="37" t="s">
        <v>33</v>
      </c>
      <c r="D803" s="38">
        <v>134.69999999999999</v>
      </c>
      <c r="E803" s="38">
        <v>15.37</v>
      </c>
      <c r="F803" s="36">
        <v>1989</v>
      </c>
      <c r="G803" s="37" t="s">
        <v>3</v>
      </c>
      <c r="H803" s="37" t="s">
        <v>2</v>
      </c>
      <c r="I803" s="37" t="s">
        <v>2</v>
      </c>
      <c r="J803" s="37" t="s">
        <v>65</v>
      </c>
      <c r="K803" s="39"/>
      <c r="L803" s="39"/>
      <c r="M803" s="39"/>
      <c r="N803" s="36">
        <v>1</v>
      </c>
      <c r="P803" s="42">
        <f t="shared" si="73"/>
        <v>172.52799999999999</v>
      </c>
      <c r="Q803" s="78">
        <f t="shared" si="75"/>
        <v>1.2808314773570899</v>
      </c>
    </row>
    <row r="804" spans="1:17" x14ac:dyDescent="0.25">
      <c r="A804">
        <f t="shared" si="74"/>
        <v>520061990</v>
      </c>
      <c r="B804" s="55">
        <v>52006</v>
      </c>
      <c r="C804" s="37" t="s">
        <v>33</v>
      </c>
      <c r="D804" s="38">
        <v>134.69999999999999</v>
      </c>
      <c r="E804" s="38">
        <v>19.36</v>
      </c>
      <c r="F804" s="36">
        <v>1990</v>
      </c>
      <c r="G804" s="37" t="s">
        <v>3</v>
      </c>
      <c r="H804" s="37" t="s">
        <v>2</v>
      </c>
      <c r="I804" s="37" t="s">
        <v>2</v>
      </c>
      <c r="J804" s="37" t="s">
        <v>65</v>
      </c>
      <c r="K804" s="39"/>
      <c r="L804" s="39"/>
      <c r="M804" s="39"/>
      <c r="N804" s="36">
        <v>1</v>
      </c>
      <c r="P804" s="42">
        <f t="shared" si="73"/>
        <v>217.316</v>
      </c>
      <c r="Q804" s="78">
        <f t="shared" si="75"/>
        <v>1.6133333333333335</v>
      </c>
    </row>
    <row r="805" spans="1:17" x14ac:dyDescent="0.25">
      <c r="A805">
        <f t="shared" si="74"/>
        <v>520061991</v>
      </c>
      <c r="B805" s="55">
        <v>52006</v>
      </c>
      <c r="C805" s="37" t="s">
        <v>33</v>
      </c>
      <c r="D805" s="38">
        <v>134.69999999999999</v>
      </c>
      <c r="E805" s="38">
        <v>13.27</v>
      </c>
      <c r="F805" s="36">
        <v>1991</v>
      </c>
      <c r="G805" s="37" t="s">
        <v>3</v>
      </c>
      <c r="H805" s="37" t="s">
        <v>2</v>
      </c>
      <c r="I805" s="37" t="s">
        <v>2</v>
      </c>
      <c r="J805" s="37" t="s">
        <v>65</v>
      </c>
      <c r="K805" s="39"/>
      <c r="L805" s="39"/>
      <c r="M805" s="39"/>
      <c r="N805" s="36">
        <v>1</v>
      </c>
      <c r="P805" s="42">
        <f t="shared" si="73"/>
        <v>148.95599999999999</v>
      </c>
      <c r="Q805" s="78">
        <f t="shared" si="75"/>
        <v>1.1058351893095768</v>
      </c>
    </row>
    <row r="806" spans="1:17" x14ac:dyDescent="0.25">
      <c r="A806">
        <f t="shared" si="74"/>
        <v>520061992</v>
      </c>
      <c r="B806" s="55">
        <v>52006</v>
      </c>
      <c r="C806" s="37" t="s">
        <v>33</v>
      </c>
      <c r="D806" s="38">
        <v>134.69999999999999</v>
      </c>
      <c r="E806" s="38">
        <v>9.5</v>
      </c>
      <c r="F806" s="36">
        <v>1992</v>
      </c>
      <c r="G806" s="37" t="s">
        <v>3</v>
      </c>
      <c r="H806" s="37" t="s">
        <v>2</v>
      </c>
      <c r="I806" s="37" t="s">
        <v>2</v>
      </c>
      <c r="J806" s="37" t="s">
        <v>65</v>
      </c>
      <c r="K806" s="39"/>
      <c r="L806" s="39"/>
      <c r="M806" s="39"/>
      <c r="N806" s="36">
        <v>1</v>
      </c>
      <c r="P806" s="42">
        <f t="shared" si="73"/>
        <v>106.63800000000001</v>
      </c>
      <c r="Q806" s="78">
        <f t="shared" si="75"/>
        <v>0.79167037861915379</v>
      </c>
    </row>
    <row r="807" spans="1:17" x14ac:dyDescent="0.25">
      <c r="A807">
        <f t="shared" si="74"/>
        <v>520061993</v>
      </c>
      <c r="B807" s="55">
        <v>52006</v>
      </c>
      <c r="C807" s="37" t="s">
        <v>33</v>
      </c>
      <c r="D807" s="38">
        <v>134.69999999999999</v>
      </c>
      <c r="E807" s="38">
        <v>1.43</v>
      </c>
      <c r="F807" s="36">
        <v>1993</v>
      </c>
      <c r="G807" s="37" t="s">
        <v>7</v>
      </c>
      <c r="H807" s="37" t="s">
        <v>2</v>
      </c>
      <c r="I807" s="37" t="s">
        <v>2</v>
      </c>
      <c r="J807" s="37" t="s">
        <v>65</v>
      </c>
      <c r="K807" s="39"/>
      <c r="L807" s="39"/>
      <c r="M807" s="39"/>
      <c r="N807" s="36">
        <v>1</v>
      </c>
      <c r="P807" s="42">
        <f t="shared" si="73"/>
        <v>16.052</v>
      </c>
      <c r="Q807" s="78">
        <f t="shared" si="75"/>
        <v>0.11916852264291018</v>
      </c>
    </row>
    <row r="808" spans="1:17" x14ac:dyDescent="0.25">
      <c r="A808">
        <f t="shared" si="74"/>
        <v>520061994</v>
      </c>
      <c r="B808" s="55">
        <v>52006</v>
      </c>
      <c r="C808" s="37" t="s">
        <v>33</v>
      </c>
      <c r="D808" s="38">
        <v>134.69999999999999</v>
      </c>
      <c r="E808" s="38">
        <v>19.47</v>
      </c>
      <c r="F808" s="36">
        <v>1994</v>
      </c>
      <c r="G808" s="37" t="s">
        <v>59</v>
      </c>
      <c r="H808" s="37" t="s">
        <v>2</v>
      </c>
      <c r="I808" s="37" t="s">
        <v>2</v>
      </c>
      <c r="J808" s="37" t="s">
        <v>65</v>
      </c>
      <c r="K808" s="39"/>
      <c r="L808" s="39"/>
      <c r="M808" s="39"/>
      <c r="N808" s="36">
        <v>1</v>
      </c>
      <c r="P808" s="42">
        <f t="shared" si="73"/>
        <v>218.55099999999999</v>
      </c>
      <c r="Q808" s="78">
        <f t="shared" si="75"/>
        <v>1.6225018559762436</v>
      </c>
    </row>
    <row r="809" spans="1:17" x14ac:dyDescent="0.25">
      <c r="A809">
        <f t="shared" si="74"/>
        <v>520061995</v>
      </c>
      <c r="B809" s="55">
        <v>52006</v>
      </c>
      <c r="C809" s="37" t="s">
        <v>33</v>
      </c>
      <c r="D809" s="38">
        <v>134.69999999999999</v>
      </c>
      <c r="E809" s="38">
        <v>9.5399999999999991</v>
      </c>
      <c r="F809" s="36">
        <v>1995</v>
      </c>
      <c r="G809" s="37" t="s">
        <v>3</v>
      </c>
      <c r="H809" s="37" t="s">
        <v>2</v>
      </c>
      <c r="I809" s="37" t="s">
        <v>2</v>
      </c>
      <c r="J809" s="37" t="s">
        <v>65</v>
      </c>
      <c r="K809" s="39"/>
      <c r="L809" s="39"/>
      <c r="M809" s="39"/>
      <c r="N809" s="36">
        <v>1</v>
      </c>
      <c r="P809" s="42">
        <f t="shared" si="73"/>
        <v>107.087</v>
      </c>
      <c r="Q809" s="78">
        <f t="shared" si="75"/>
        <v>0.79500371195248709</v>
      </c>
    </row>
    <row r="810" spans="1:17" x14ac:dyDescent="0.25">
      <c r="A810">
        <f t="shared" si="74"/>
        <v>520061996</v>
      </c>
      <c r="B810" s="55">
        <v>52006</v>
      </c>
      <c r="C810" s="37" t="s">
        <v>33</v>
      </c>
      <c r="D810" s="38">
        <v>134.69999999999999</v>
      </c>
      <c r="E810" s="38">
        <v>14.98</v>
      </c>
      <c r="F810" s="36">
        <v>1996</v>
      </c>
      <c r="G810" s="37" t="s">
        <v>3</v>
      </c>
      <c r="H810" s="37" t="s">
        <v>2</v>
      </c>
      <c r="I810" s="37" t="s">
        <v>2</v>
      </c>
      <c r="J810" s="37" t="s">
        <v>65</v>
      </c>
      <c r="K810" s="39"/>
      <c r="L810" s="39"/>
      <c r="M810" s="39"/>
      <c r="N810" s="36">
        <v>1</v>
      </c>
      <c r="P810" s="42">
        <f t="shared" si="73"/>
        <v>168.15100000000001</v>
      </c>
      <c r="Q810" s="78">
        <f t="shared" si="75"/>
        <v>1.2483370452858205</v>
      </c>
    </row>
    <row r="811" spans="1:17" x14ac:dyDescent="0.25">
      <c r="A811">
        <f t="shared" si="74"/>
        <v>520061997</v>
      </c>
      <c r="B811" s="55">
        <v>52006</v>
      </c>
      <c r="C811" s="37" t="s">
        <v>33</v>
      </c>
      <c r="D811" s="38">
        <v>134.69999999999999</v>
      </c>
      <c r="E811" s="38">
        <v>22.26</v>
      </c>
      <c r="F811" s="36">
        <v>1997</v>
      </c>
      <c r="G811" s="37" t="s">
        <v>3</v>
      </c>
      <c r="H811" s="37" t="s">
        <v>2</v>
      </c>
      <c r="I811" s="37" t="s">
        <v>2</v>
      </c>
      <c r="J811" s="37" t="s">
        <v>65</v>
      </c>
      <c r="K811" s="39"/>
      <c r="L811" s="39"/>
      <c r="M811" s="39"/>
      <c r="N811" s="36">
        <v>1</v>
      </c>
      <c r="P811" s="42">
        <f t="shared" si="73"/>
        <v>249.869</v>
      </c>
      <c r="Q811" s="78">
        <f t="shared" si="75"/>
        <v>1.8550037119524871</v>
      </c>
    </row>
    <row r="812" spans="1:17" x14ac:dyDescent="0.25">
      <c r="A812">
        <f t="shared" si="74"/>
        <v>520061998</v>
      </c>
      <c r="B812" s="55">
        <v>52006</v>
      </c>
      <c r="C812" s="37" t="s">
        <v>33</v>
      </c>
      <c r="D812" s="38">
        <v>134.69999999999999</v>
      </c>
      <c r="E812" s="38">
        <v>19.170000000000002</v>
      </c>
      <c r="F812" s="36">
        <v>1998</v>
      </c>
      <c r="G812" s="37" t="s">
        <v>3</v>
      </c>
      <c r="H812" s="37" t="s">
        <v>2</v>
      </c>
      <c r="I812" s="37" t="s">
        <v>2</v>
      </c>
      <c r="J812" s="37" t="s">
        <v>58</v>
      </c>
      <c r="K812" s="39"/>
      <c r="L812" s="39"/>
      <c r="M812" s="39"/>
      <c r="N812" s="36">
        <v>1</v>
      </c>
      <c r="P812" s="42">
        <f t="shared" si="73"/>
        <v>215.18299999999999</v>
      </c>
      <c r="Q812" s="78">
        <f t="shared" si="75"/>
        <v>1.5974981440237566</v>
      </c>
    </row>
    <row r="813" spans="1:17" x14ac:dyDescent="0.25">
      <c r="A813">
        <f t="shared" si="74"/>
        <v>520061999</v>
      </c>
      <c r="B813" s="55">
        <v>52006</v>
      </c>
      <c r="C813" s="37" t="s">
        <v>33</v>
      </c>
      <c r="D813" s="38">
        <v>134.69999999999999</v>
      </c>
      <c r="E813" s="38">
        <v>11.92</v>
      </c>
      <c r="F813" s="36">
        <v>1999</v>
      </c>
      <c r="G813" s="37" t="s">
        <v>3</v>
      </c>
      <c r="H813" s="37" t="s">
        <v>2</v>
      </c>
      <c r="I813" s="37" t="s">
        <v>2</v>
      </c>
      <c r="J813" s="37" t="s">
        <v>58</v>
      </c>
      <c r="K813" s="39"/>
      <c r="L813" s="39"/>
      <c r="M813" s="39"/>
      <c r="N813" s="36">
        <v>1</v>
      </c>
      <c r="P813" s="42">
        <f t="shared" si="73"/>
        <v>133.80199999999999</v>
      </c>
      <c r="Q813" s="78">
        <f t="shared" si="75"/>
        <v>0.9933333333333334</v>
      </c>
    </row>
    <row r="814" spans="1:17" x14ac:dyDescent="0.25">
      <c r="A814">
        <f t="shared" si="74"/>
        <v>520062000</v>
      </c>
      <c r="B814" s="55">
        <v>52006</v>
      </c>
      <c r="C814" s="37" t="s">
        <v>33</v>
      </c>
      <c r="D814" s="38">
        <v>134.69999999999999</v>
      </c>
      <c r="E814" s="38">
        <v>18.79</v>
      </c>
      <c r="F814" s="36">
        <v>2000</v>
      </c>
      <c r="G814" s="37" t="s">
        <v>3</v>
      </c>
      <c r="H814" s="37" t="s">
        <v>2</v>
      </c>
      <c r="I814" s="37" t="s">
        <v>2</v>
      </c>
      <c r="J814" s="37" t="s">
        <v>58</v>
      </c>
      <c r="K814" s="39"/>
      <c r="L814" s="39"/>
      <c r="M814" s="39"/>
      <c r="N814" s="36">
        <v>1</v>
      </c>
      <c r="P814" s="42">
        <f t="shared" si="73"/>
        <v>210.91800000000001</v>
      </c>
      <c r="Q814" s="78">
        <f t="shared" si="75"/>
        <v>1.565835189309577</v>
      </c>
    </row>
    <row r="815" spans="1:17" x14ac:dyDescent="0.25">
      <c r="A815">
        <f t="shared" si="74"/>
        <v>520062001</v>
      </c>
      <c r="B815" s="55">
        <v>52006</v>
      </c>
      <c r="C815" s="37" t="s">
        <v>33</v>
      </c>
      <c r="D815" s="38">
        <v>134.69999999999999</v>
      </c>
      <c r="E815" s="38">
        <v>17.91</v>
      </c>
      <c r="F815" s="36">
        <v>2001</v>
      </c>
      <c r="G815" s="37" t="s">
        <v>3</v>
      </c>
      <c r="H815" s="37" t="s">
        <v>2</v>
      </c>
      <c r="I815" s="37" t="s">
        <v>2</v>
      </c>
      <c r="J815" s="37" t="s">
        <v>58</v>
      </c>
      <c r="K815" s="39"/>
      <c r="L815" s="39"/>
      <c r="M815" s="39"/>
      <c r="N815" s="36">
        <v>1</v>
      </c>
      <c r="P815" s="42">
        <f t="shared" si="73"/>
        <v>201.04</v>
      </c>
      <c r="Q815" s="78">
        <f t="shared" si="75"/>
        <v>1.4925018559762435</v>
      </c>
    </row>
    <row r="816" spans="1:17" x14ac:dyDescent="0.25">
      <c r="A816">
        <f t="shared" si="74"/>
        <v>520062002</v>
      </c>
      <c r="B816" s="55">
        <v>52006</v>
      </c>
      <c r="C816" s="37" t="s">
        <v>33</v>
      </c>
      <c r="D816" s="38">
        <v>134.69999999999999</v>
      </c>
      <c r="E816" s="38">
        <v>22.08</v>
      </c>
      <c r="F816" s="36">
        <v>2002</v>
      </c>
      <c r="G816" s="37" t="s">
        <v>3</v>
      </c>
      <c r="H816" s="37" t="s">
        <v>2</v>
      </c>
      <c r="I816" s="37" t="s">
        <v>2</v>
      </c>
      <c r="J816" s="37" t="s">
        <v>58</v>
      </c>
      <c r="K816" s="39"/>
      <c r="L816" s="39"/>
      <c r="M816" s="39"/>
      <c r="N816" s="36">
        <v>1</v>
      </c>
      <c r="P816" s="42">
        <f t="shared" si="73"/>
        <v>247.84800000000001</v>
      </c>
      <c r="Q816" s="78">
        <f t="shared" si="75"/>
        <v>1.8400000000000003</v>
      </c>
    </row>
    <row r="817" spans="1:17" x14ac:dyDescent="0.25">
      <c r="A817">
        <f t="shared" si="74"/>
        <v>520062003</v>
      </c>
      <c r="B817" s="55">
        <v>52006</v>
      </c>
      <c r="C817" s="37" t="s">
        <v>33</v>
      </c>
      <c r="D817" s="38">
        <v>134.69999999999999</v>
      </c>
      <c r="E817" s="38">
        <v>12.73</v>
      </c>
      <c r="F817" s="36">
        <v>2003</v>
      </c>
      <c r="G817" s="37" t="s">
        <v>59</v>
      </c>
      <c r="H817" s="37" t="s">
        <v>2</v>
      </c>
      <c r="I817" s="37" t="s">
        <v>2</v>
      </c>
      <c r="J817" s="37" t="s">
        <v>58</v>
      </c>
      <c r="K817" s="39"/>
      <c r="L817" s="39"/>
      <c r="M817" s="39"/>
      <c r="N817" s="36">
        <v>1</v>
      </c>
      <c r="P817" s="42">
        <f t="shared" si="73"/>
        <v>142.89400000000001</v>
      </c>
      <c r="Q817" s="78">
        <f t="shared" si="75"/>
        <v>1.0608314773570899</v>
      </c>
    </row>
    <row r="818" spans="1:17" x14ac:dyDescent="0.25">
      <c r="A818">
        <f t="shared" si="74"/>
        <v>520062004</v>
      </c>
      <c r="B818" s="55">
        <v>52006</v>
      </c>
      <c r="C818" s="37" t="s">
        <v>33</v>
      </c>
      <c r="D818" s="38">
        <v>134.69999999999999</v>
      </c>
      <c r="E818" s="38">
        <v>20.99</v>
      </c>
      <c r="F818" s="36">
        <v>2004</v>
      </c>
      <c r="G818" s="37" t="s">
        <v>3</v>
      </c>
      <c r="H818" s="37" t="s">
        <v>2</v>
      </c>
      <c r="I818" s="37" t="s">
        <v>2</v>
      </c>
      <c r="J818" s="37" t="s">
        <v>2</v>
      </c>
      <c r="K818" s="39"/>
      <c r="L818" s="39"/>
      <c r="M818" s="39"/>
      <c r="N818" s="36">
        <v>1</v>
      </c>
      <c r="P818" s="42">
        <f t="shared" si="73"/>
        <v>235.613</v>
      </c>
      <c r="Q818" s="78">
        <f t="shared" si="75"/>
        <v>1.7491685226429103</v>
      </c>
    </row>
    <row r="819" spans="1:17" x14ac:dyDescent="0.25">
      <c r="A819">
        <f t="shared" si="74"/>
        <v>520062005</v>
      </c>
      <c r="B819" s="55">
        <v>52006</v>
      </c>
      <c r="C819" s="37" t="s">
        <v>33</v>
      </c>
      <c r="D819" s="38">
        <v>134.69999999999999</v>
      </c>
      <c r="E819" s="38">
        <v>16.38</v>
      </c>
      <c r="F819" s="36">
        <v>2005</v>
      </c>
      <c r="G819" s="37" t="s">
        <v>3</v>
      </c>
      <c r="H819" s="37" t="s">
        <v>2</v>
      </c>
      <c r="I819" s="37" t="s">
        <v>2</v>
      </c>
      <c r="J819" s="37" t="s">
        <v>2</v>
      </c>
      <c r="K819" s="39"/>
      <c r="L819" s="39"/>
      <c r="M819" s="39"/>
      <c r="N819" s="36">
        <v>1</v>
      </c>
      <c r="P819" s="42">
        <f t="shared" si="73"/>
        <v>183.86600000000001</v>
      </c>
      <c r="Q819" s="78">
        <f t="shared" si="75"/>
        <v>1.3650037119524872</v>
      </c>
    </row>
    <row r="820" spans="1:17" x14ac:dyDescent="0.25">
      <c r="A820">
        <f t="shared" si="74"/>
        <v>520062006</v>
      </c>
      <c r="B820" s="55">
        <v>52006</v>
      </c>
      <c r="C820" s="37" t="s">
        <v>33</v>
      </c>
      <c r="D820" s="38">
        <v>134.69999999999999</v>
      </c>
      <c r="E820" s="38">
        <v>17.579999999999998</v>
      </c>
      <c r="F820" s="36">
        <v>2006</v>
      </c>
      <c r="G820" s="37" t="s">
        <v>3</v>
      </c>
      <c r="H820" s="37" t="s">
        <v>2</v>
      </c>
      <c r="I820" s="37" t="s">
        <v>2</v>
      </c>
      <c r="J820" s="37" t="s">
        <v>38</v>
      </c>
      <c r="K820" s="39"/>
      <c r="L820" s="39"/>
      <c r="M820" s="41">
        <v>0</v>
      </c>
      <c r="N820" s="36">
        <v>1</v>
      </c>
      <c r="P820" s="42">
        <f t="shared" si="73"/>
        <v>197.33600000000001</v>
      </c>
      <c r="Q820" s="78">
        <f t="shared" si="75"/>
        <v>1.4650037119524872</v>
      </c>
    </row>
    <row r="821" spans="1:17" x14ac:dyDescent="0.25">
      <c r="A821">
        <f t="shared" si="74"/>
        <v>520062007</v>
      </c>
      <c r="B821" s="55">
        <v>52006</v>
      </c>
      <c r="C821" s="37" t="s">
        <v>33</v>
      </c>
      <c r="D821" s="38">
        <v>134.69999999999999</v>
      </c>
      <c r="E821" s="38">
        <v>15.42</v>
      </c>
      <c r="F821" s="36">
        <v>2007</v>
      </c>
      <c r="G821" s="37" t="s">
        <v>3</v>
      </c>
      <c r="H821" s="37" t="s">
        <v>2</v>
      </c>
      <c r="I821" s="37" t="s">
        <v>2</v>
      </c>
      <c r="J821" s="37" t="s">
        <v>38</v>
      </c>
      <c r="K821" s="41">
        <v>23.12</v>
      </c>
      <c r="L821" s="41">
        <v>-26.27</v>
      </c>
      <c r="M821" s="41">
        <v>0</v>
      </c>
      <c r="N821" s="36">
        <v>1</v>
      </c>
      <c r="P821" s="42">
        <f t="shared" si="73"/>
        <v>173.09</v>
      </c>
      <c r="Q821" s="78">
        <f t="shared" si="75"/>
        <v>1.2850037119524871</v>
      </c>
    </row>
    <row r="822" spans="1:17" x14ac:dyDescent="0.25">
      <c r="A822">
        <f t="shared" si="74"/>
        <v>520062008</v>
      </c>
      <c r="B822" s="55">
        <v>52006</v>
      </c>
      <c r="C822" s="37" t="s">
        <v>33</v>
      </c>
      <c r="D822" s="38">
        <v>134.69999999999999</v>
      </c>
      <c r="E822" s="38">
        <v>16.72</v>
      </c>
      <c r="F822" s="36">
        <v>2008</v>
      </c>
      <c r="G822" s="37" t="s">
        <v>3</v>
      </c>
      <c r="H822" s="37" t="s">
        <v>2</v>
      </c>
      <c r="I822" s="37" t="s">
        <v>2</v>
      </c>
      <c r="J822" s="37" t="s">
        <v>38</v>
      </c>
      <c r="K822" s="41">
        <v>38.729999999999997</v>
      </c>
      <c r="L822" s="41">
        <v>22.01</v>
      </c>
      <c r="M822" s="38">
        <v>0</v>
      </c>
      <c r="N822" s="36">
        <v>1</v>
      </c>
      <c r="P822" s="42">
        <f t="shared" si="73"/>
        <v>187.68199999999999</v>
      </c>
      <c r="Q822" s="78">
        <f t="shared" si="75"/>
        <v>1.3933333333333333</v>
      </c>
    </row>
    <row r="823" spans="1:17" x14ac:dyDescent="0.25">
      <c r="A823">
        <f t="shared" si="74"/>
        <v>520062009</v>
      </c>
      <c r="B823" s="55">
        <v>52006</v>
      </c>
      <c r="C823" s="37" t="s">
        <v>33</v>
      </c>
      <c r="D823" s="38">
        <v>134.69999999999999</v>
      </c>
      <c r="E823" s="38">
        <v>14.32</v>
      </c>
      <c r="F823" s="36">
        <v>2009</v>
      </c>
      <c r="G823" s="37" t="s">
        <v>3</v>
      </c>
      <c r="H823" s="37" t="s">
        <v>2</v>
      </c>
      <c r="I823" s="37" t="s">
        <v>2</v>
      </c>
      <c r="J823" s="37" t="s">
        <v>38</v>
      </c>
      <c r="K823" s="38">
        <v>22.01</v>
      </c>
      <c r="L823" s="38">
        <v>7.69</v>
      </c>
      <c r="M823" s="38">
        <v>0</v>
      </c>
      <c r="N823" s="36">
        <v>1</v>
      </c>
      <c r="P823" s="42">
        <f t="shared" si="73"/>
        <v>160.74199999999999</v>
      </c>
      <c r="Q823" s="78">
        <f>P823/D823</f>
        <v>1.1933333333333334</v>
      </c>
    </row>
    <row r="824" spans="1:17" x14ac:dyDescent="0.25">
      <c r="A824">
        <f t="shared" si="74"/>
        <v>520062010</v>
      </c>
      <c r="B824" s="55">
        <v>52006</v>
      </c>
      <c r="C824" s="37" t="s">
        <v>33</v>
      </c>
      <c r="D824" s="38">
        <v>134.69999999999999</v>
      </c>
      <c r="E824" s="38">
        <v>17.14</v>
      </c>
      <c r="F824" s="36">
        <v>2010</v>
      </c>
      <c r="G824" s="37" t="s">
        <v>2</v>
      </c>
      <c r="H824" s="37" t="s">
        <v>2</v>
      </c>
      <c r="I824" s="37" t="s">
        <v>2</v>
      </c>
      <c r="J824" s="37" t="s">
        <v>38</v>
      </c>
      <c r="K824" s="38">
        <v>7.69</v>
      </c>
      <c r="L824" s="38">
        <v>-9.4499999999999993</v>
      </c>
      <c r="M824" s="38">
        <v>0</v>
      </c>
      <c r="N824" s="36">
        <v>1</v>
      </c>
      <c r="P824" s="42">
        <f t="shared" si="73"/>
        <v>192.39699999999999</v>
      </c>
      <c r="Q824" s="78">
        <f t="shared" si="75"/>
        <v>1.4283370452858204</v>
      </c>
    </row>
    <row r="825" spans="1:17" x14ac:dyDescent="0.25">
      <c r="A825">
        <f t="shared" si="74"/>
        <v>520062011</v>
      </c>
      <c r="B825" s="55">
        <v>52006</v>
      </c>
      <c r="C825" s="37" t="s">
        <v>33</v>
      </c>
      <c r="D825" s="38">
        <v>134.69999999999999</v>
      </c>
      <c r="E825" s="38">
        <v>0</v>
      </c>
      <c r="F825" s="36">
        <v>2011</v>
      </c>
      <c r="G825" s="37" t="s">
        <v>2</v>
      </c>
      <c r="H825" s="37" t="s">
        <v>2</v>
      </c>
      <c r="I825" s="37" t="s">
        <v>2</v>
      </c>
      <c r="J825" s="37" t="s">
        <v>38</v>
      </c>
      <c r="K825" s="38">
        <v>-9.4499999999999993</v>
      </c>
      <c r="L825" s="38">
        <v>0</v>
      </c>
      <c r="M825" s="38">
        <v>0</v>
      </c>
      <c r="N825" s="36">
        <v>1</v>
      </c>
      <c r="P825" s="42">
        <f t="shared" si="73"/>
        <v>0</v>
      </c>
      <c r="Q825" s="78">
        <f t="shared" si="75"/>
        <v>0</v>
      </c>
    </row>
    <row r="827" spans="1:17" ht="15.75" x14ac:dyDescent="0.25">
      <c r="A827" s="79" t="s">
        <v>74</v>
      </c>
    </row>
    <row r="828" spans="1:17" x14ac:dyDescent="0.25">
      <c r="A828" s="80"/>
      <c r="B828" s="81"/>
      <c r="C828" s="80"/>
      <c r="D828" s="80">
        <f>SUMIF($F$5:$F$825,F828,$D$5:$D$825)-SUMIF($F$104:$F$165,F828,$D$104:$D$165)</f>
        <v>3088.4</v>
      </c>
      <c r="E828" s="80"/>
      <c r="F828" s="82">
        <v>1980</v>
      </c>
      <c r="G828" s="80"/>
      <c r="H828" s="80"/>
      <c r="I828" s="80"/>
      <c r="J828" s="80"/>
      <c r="K828" s="80"/>
      <c r="L828" s="80"/>
      <c r="M828" s="80"/>
      <c r="N828" s="80"/>
      <c r="O828" s="80"/>
      <c r="P828" s="83">
        <f>SUMIF($F$5:$F$825,F828,$P$5:$P$825)-SUMIF($F$104:$F$165,F828,$P$104:$P$165)</f>
        <v>3243.2799999999997</v>
      </c>
      <c r="Q828" s="84">
        <f>P828/D828</f>
        <v>1.0501489444372489</v>
      </c>
    </row>
    <row r="829" spans="1:17" x14ac:dyDescent="0.25">
      <c r="A829" s="3"/>
      <c r="B829" s="4"/>
      <c r="C829" s="3"/>
      <c r="D829" s="3">
        <f t="shared" ref="D829:D859" si="76">SUMIF($F$5:$F$825,F829,$D$5:$D$825)-SUMIF($F$104:$F$165,F829,$D$104:$D$165)</f>
        <v>3088.4</v>
      </c>
      <c r="E829" s="3"/>
      <c r="F829" s="85">
        <v>1981</v>
      </c>
      <c r="G829" s="3"/>
      <c r="H829" s="3"/>
      <c r="I829" s="3"/>
      <c r="J829" s="3"/>
      <c r="K829" s="3"/>
      <c r="L829" s="3"/>
      <c r="M829" s="3"/>
      <c r="N829" s="3"/>
      <c r="O829" s="3"/>
      <c r="P829" s="25">
        <f t="shared" ref="P829:P859" si="77">SUMIF($F$5:$F$825,F829,$P$5:$P$825)-SUMIF($F$104:$F$165,F829,$P$104:$P$165)</f>
        <v>2710.0879999999997</v>
      </c>
      <c r="Q829" s="86">
        <f t="shared" ref="Q829:Q859" si="78">P829/D829</f>
        <v>0.87750550446833298</v>
      </c>
    </row>
    <row r="830" spans="1:17" x14ac:dyDescent="0.25">
      <c r="A830" s="3"/>
      <c r="B830" s="4"/>
      <c r="C830" s="3"/>
      <c r="D830" s="3">
        <f t="shared" si="76"/>
        <v>3088.4</v>
      </c>
      <c r="E830" s="3"/>
      <c r="F830" s="85">
        <v>1982</v>
      </c>
      <c r="G830" s="3"/>
      <c r="H830" s="3"/>
      <c r="I830" s="3"/>
      <c r="J830" s="3"/>
      <c r="K830" s="3"/>
      <c r="L830" s="3"/>
      <c r="M830" s="3"/>
      <c r="N830" s="3"/>
      <c r="O830" s="3"/>
      <c r="P830" s="25">
        <f t="shared" si="77"/>
        <v>3194.4739999999997</v>
      </c>
      <c r="Q830" s="86">
        <f t="shared" si="78"/>
        <v>1.0343459396451236</v>
      </c>
    </row>
    <row r="831" spans="1:17" x14ac:dyDescent="0.25">
      <c r="A831" s="3"/>
      <c r="B831" s="4"/>
      <c r="C831" s="3"/>
      <c r="D831" s="3">
        <f t="shared" si="76"/>
        <v>3178.1</v>
      </c>
      <c r="E831" s="3"/>
      <c r="F831" s="85">
        <v>1983</v>
      </c>
      <c r="G831" s="3"/>
      <c r="H831" s="3"/>
      <c r="I831" s="3"/>
      <c r="J831" s="3"/>
      <c r="K831" s="3"/>
      <c r="L831" s="3"/>
      <c r="M831" s="3"/>
      <c r="N831" s="3"/>
      <c r="O831" s="3"/>
      <c r="P831" s="25">
        <f t="shared" si="77"/>
        <v>2839.1550000000002</v>
      </c>
      <c r="Q831" s="86">
        <f t="shared" si="78"/>
        <v>0.89334980019508525</v>
      </c>
    </row>
    <row r="832" spans="1:17" x14ac:dyDescent="0.25">
      <c r="A832" s="3"/>
      <c r="B832" s="4"/>
      <c r="C832" s="3"/>
      <c r="D832" s="3">
        <f t="shared" si="76"/>
        <v>3178.1</v>
      </c>
      <c r="E832" s="3"/>
      <c r="F832" s="85">
        <v>1984</v>
      </c>
      <c r="G832" s="3"/>
      <c r="H832" s="3"/>
      <c r="I832" s="3"/>
      <c r="J832" s="3"/>
      <c r="K832" s="3"/>
      <c r="L832" s="3"/>
      <c r="M832" s="3"/>
      <c r="N832" s="3"/>
      <c r="O832" s="3"/>
      <c r="P832" s="25">
        <f t="shared" si="77"/>
        <v>4610.3529999999992</v>
      </c>
      <c r="Q832" s="86">
        <f t="shared" si="78"/>
        <v>1.4506632893867404</v>
      </c>
    </row>
    <row r="833" spans="1:17" x14ac:dyDescent="0.25">
      <c r="A833" s="3"/>
      <c r="B833" s="4"/>
      <c r="C833" s="3"/>
      <c r="D833" s="3">
        <f t="shared" si="76"/>
        <v>3178.1</v>
      </c>
      <c r="E833" s="3"/>
      <c r="F833" s="85">
        <v>1985</v>
      </c>
      <c r="G833" s="3"/>
      <c r="H833" s="3"/>
      <c r="I833" s="3"/>
      <c r="J833" s="3"/>
      <c r="K833" s="3"/>
      <c r="L833" s="3"/>
      <c r="M833" s="3"/>
      <c r="N833" s="3"/>
      <c r="O833" s="3"/>
      <c r="P833" s="25">
        <f t="shared" si="77"/>
        <v>5560.936999999999</v>
      </c>
      <c r="Q833" s="86">
        <f t="shared" si="78"/>
        <v>1.7497677857839586</v>
      </c>
    </row>
    <row r="834" spans="1:17" x14ac:dyDescent="0.25">
      <c r="A834" s="3"/>
      <c r="B834" s="4"/>
      <c r="C834" s="3"/>
      <c r="D834" s="3">
        <f t="shared" si="76"/>
        <v>3178.1</v>
      </c>
      <c r="E834" s="3"/>
      <c r="F834" s="85">
        <v>1986</v>
      </c>
      <c r="G834" s="3"/>
      <c r="H834" s="3"/>
      <c r="I834" s="3"/>
      <c r="J834" s="3"/>
      <c r="K834" s="3"/>
      <c r="L834" s="3"/>
      <c r="M834" s="3"/>
      <c r="N834" s="3"/>
      <c r="O834" s="3"/>
      <c r="P834" s="25">
        <f t="shared" si="77"/>
        <v>4663.8339999999989</v>
      </c>
      <c r="Q834" s="86">
        <f t="shared" si="78"/>
        <v>1.4674912683678925</v>
      </c>
    </row>
    <row r="835" spans="1:17" x14ac:dyDescent="0.25">
      <c r="A835" s="3"/>
      <c r="B835" s="4"/>
      <c r="C835" s="3"/>
      <c r="D835" s="3">
        <f t="shared" si="76"/>
        <v>3178.1</v>
      </c>
      <c r="E835" s="3"/>
      <c r="F835" s="85">
        <v>1987</v>
      </c>
      <c r="G835" s="3"/>
      <c r="H835" s="3"/>
      <c r="I835" s="3"/>
      <c r="J835" s="3"/>
      <c r="K835" s="3"/>
      <c r="L835" s="3"/>
      <c r="M835" s="3"/>
      <c r="N835" s="3"/>
      <c r="O835" s="3"/>
      <c r="P835" s="25">
        <f t="shared" si="77"/>
        <v>4390.1250000000009</v>
      </c>
      <c r="Q835" s="86">
        <f t="shared" si="78"/>
        <v>1.3813677983700956</v>
      </c>
    </row>
    <row r="836" spans="1:17" x14ac:dyDescent="0.25">
      <c r="A836" s="3"/>
      <c r="B836" s="4"/>
      <c r="C836" s="3"/>
      <c r="D836" s="3">
        <f t="shared" si="76"/>
        <v>3261.6000000000004</v>
      </c>
      <c r="E836" s="3"/>
      <c r="F836" s="85">
        <v>1988</v>
      </c>
      <c r="G836" s="3"/>
      <c r="H836" s="3"/>
      <c r="I836" s="3"/>
      <c r="J836" s="3"/>
      <c r="K836" s="3"/>
      <c r="L836" s="3"/>
      <c r="M836" s="3"/>
      <c r="N836" s="3"/>
      <c r="O836" s="3"/>
      <c r="P836" s="25">
        <f t="shared" si="77"/>
        <v>6192.3340000000007</v>
      </c>
      <c r="Q836" s="86">
        <f t="shared" si="78"/>
        <v>1.8985571498650968</v>
      </c>
    </row>
    <row r="837" spans="1:17" x14ac:dyDescent="0.25">
      <c r="A837" s="3"/>
      <c r="B837" s="4"/>
      <c r="C837" s="3"/>
      <c r="D837" s="3">
        <f t="shared" si="76"/>
        <v>3261.6000000000004</v>
      </c>
      <c r="E837" s="3"/>
      <c r="F837" s="85">
        <v>1989</v>
      </c>
      <c r="G837" s="3"/>
      <c r="H837" s="3"/>
      <c r="I837" s="3"/>
      <c r="J837" s="3"/>
      <c r="K837" s="3"/>
      <c r="L837" s="3"/>
      <c r="M837" s="3"/>
      <c r="N837" s="3"/>
      <c r="O837" s="3"/>
      <c r="P837" s="25">
        <f t="shared" si="77"/>
        <v>5072.6650000000018</v>
      </c>
      <c r="Q837" s="86">
        <f t="shared" si="78"/>
        <v>1.5552688864361053</v>
      </c>
    </row>
    <row r="838" spans="1:17" x14ac:dyDescent="0.25">
      <c r="A838" s="3"/>
      <c r="B838" s="4"/>
      <c r="C838" s="3"/>
      <c r="D838" s="3">
        <f t="shared" si="76"/>
        <v>3261.6000000000004</v>
      </c>
      <c r="E838" s="3"/>
      <c r="F838" s="85">
        <v>1990</v>
      </c>
      <c r="G838" s="3"/>
      <c r="H838" s="3"/>
      <c r="I838" s="3"/>
      <c r="J838" s="3"/>
      <c r="K838" s="3"/>
      <c r="L838" s="3"/>
      <c r="M838" s="3"/>
      <c r="N838" s="3"/>
      <c r="O838" s="3"/>
      <c r="P838" s="25">
        <f t="shared" si="77"/>
        <v>6117.3490000000002</v>
      </c>
      <c r="Q838" s="86">
        <f t="shared" si="78"/>
        <v>1.8755668996811379</v>
      </c>
    </row>
    <row r="839" spans="1:17" x14ac:dyDescent="0.25">
      <c r="A839" s="3"/>
      <c r="B839" s="4"/>
      <c r="C839" s="3"/>
      <c r="D839" s="3">
        <f t="shared" si="76"/>
        <v>3261.6000000000004</v>
      </c>
      <c r="E839" s="3"/>
      <c r="F839" s="85">
        <v>1991</v>
      </c>
      <c r="G839" s="3"/>
      <c r="H839" s="3"/>
      <c r="I839" s="3"/>
      <c r="J839" s="3"/>
      <c r="K839" s="3"/>
      <c r="L839" s="3"/>
      <c r="M839" s="3"/>
      <c r="N839" s="3"/>
      <c r="O839" s="3"/>
      <c r="P839" s="25">
        <f t="shared" si="77"/>
        <v>3811.4349999999999</v>
      </c>
      <c r="Q839" s="86">
        <f t="shared" si="78"/>
        <v>1.1685783051263183</v>
      </c>
    </row>
    <row r="840" spans="1:17" x14ac:dyDescent="0.25">
      <c r="A840" s="3"/>
      <c r="B840" s="4"/>
      <c r="C840" s="3"/>
      <c r="D840" s="3">
        <f t="shared" si="76"/>
        <v>3261.6000000000004</v>
      </c>
      <c r="E840" s="3"/>
      <c r="F840" s="85">
        <v>1992</v>
      </c>
      <c r="G840" s="3"/>
      <c r="H840" s="3"/>
      <c r="I840" s="3"/>
      <c r="J840" s="3"/>
      <c r="K840" s="3"/>
      <c r="L840" s="3"/>
      <c r="M840" s="3"/>
      <c r="N840" s="3"/>
      <c r="O840" s="3"/>
      <c r="P840" s="25">
        <f t="shared" si="77"/>
        <v>2658.9229999999993</v>
      </c>
      <c r="Q840" s="86">
        <f t="shared" si="78"/>
        <v>0.81522044395388737</v>
      </c>
    </row>
    <row r="841" spans="1:17" x14ac:dyDescent="0.25">
      <c r="A841" s="3"/>
      <c r="B841" s="4"/>
      <c r="C841" s="3"/>
      <c r="D841" s="3">
        <f t="shared" si="76"/>
        <v>3261.6000000000004</v>
      </c>
      <c r="E841" s="3"/>
      <c r="F841" s="85">
        <v>1993</v>
      </c>
      <c r="G841" s="3"/>
      <c r="H841" s="3"/>
      <c r="I841" s="3"/>
      <c r="J841" s="3"/>
      <c r="K841" s="3"/>
      <c r="L841" s="3"/>
      <c r="M841" s="3"/>
      <c r="N841" s="3"/>
      <c r="O841" s="3"/>
      <c r="P841" s="25">
        <f t="shared" si="77"/>
        <v>2601.2290000000003</v>
      </c>
      <c r="Q841" s="86">
        <f t="shared" si="78"/>
        <v>0.79753157959283782</v>
      </c>
    </row>
    <row r="842" spans="1:17" x14ac:dyDescent="0.25">
      <c r="A842" s="3"/>
      <c r="B842" s="4"/>
      <c r="C842" s="3"/>
      <c r="D842" s="3">
        <f t="shared" si="76"/>
        <v>3261.6000000000004</v>
      </c>
      <c r="E842" s="3"/>
      <c r="F842" s="85">
        <v>1994</v>
      </c>
      <c r="G842" s="3"/>
      <c r="H842" s="3"/>
      <c r="I842" s="3"/>
      <c r="J842" s="3"/>
      <c r="K842" s="3"/>
      <c r="L842" s="3"/>
      <c r="M842" s="3"/>
      <c r="N842" s="3"/>
      <c r="O842" s="3"/>
      <c r="P842" s="25">
        <f t="shared" si="77"/>
        <v>4035.3250000000003</v>
      </c>
      <c r="Q842" s="86">
        <f t="shared" si="78"/>
        <v>1.2372225288202108</v>
      </c>
    </row>
    <row r="843" spans="1:17" x14ac:dyDescent="0.25">
      <c r="A843" s="3"/>
      <c r="B843" s="4"/>
      <c r="C843" s="3"/>
      <c r="D843" s="3">
        <f t="shared" si="76"/>
        <v>3261.6000000000004</v>
      </c>
      <c r="E843" s="3"/>
      <c r="F843" s="85">
        <v>1995</v>
      </c>
      <c r="G843" s="3"/>
      <c r="H843" s="3"/>
      <c r="I843" s="3"/>
      <c r="J843" s="3"/>
      <c r="K843" s="3"/>
      <c r="L843" s="3"/>
      <c r="M843" s="3"/>
      <c r="N843" s="3"/>
      <c r="O843" s="3"/>
      <c r="P843" s="25">
        <f t="shared" si="77"/>
        <v>3640.7069999999999</v>
      </c>
      <c r="Q843" s="86">
        <f t="shared" si="78"/>
        <v>1.1162334437086092</v>
      </c>
    </row>
    <row r="844" spans="1:17" x14ac:dyDescent="0.25">
      <c r="A844" s="3"/>
      <c r="B844" s="4"/>
      <c r="C844" s="3"/>
      <c r="D844" s="3">
        <f t="shared" si="76"/>
        <v>3261.6000000000004</v>
      </c>
      <c r="E844" s="3"/>
      <c r="F844" s="85">
        <v>1996</v>
      </c>
      <c r="G844" s="3"/>
      <c r="H844" s="3"/>
      <c r="I844" s="3"/>
      <c r="J844" s="3"/>
      <c r="K844" s="3"/>
      <c r="L844" s="3"/>
      <c r="M844" s="3"/>
      <c r="N844" s="3"/>
      <c r="O844" s="3"/>
      <c r="P844" s="25">
        <f t="shared" si="77"/>
        <v>3548.1379999999995</v>
      </c>
      <c r="Q844" s="86">
        <f t="shared" si="78"/>
        <v>1.0878519744910471</v>
      </c>
    </row>
    <row r="845" spans="1:17" x14ac:dyDescent="0.25">
      <c r="A845" s="3"/>
      <c r="B845" s="4"/>
      <c r="C845" s="3"/>
      <c r="D845" s="3">
        <f t="shared" si="76"/>
        <v>3261.6000000000004</v>
      </c>
      <c r="E845" s="3"/>
      <c r="F845" s="85">
        <v>1997</v>
      </c>
      <c r="G845" s="3"/>
      <c r="H845" s="3"/>
      <c r="I845" s="3"/>
      <c r="J845" s="3"/>
      <c r="K845" s="3"/>
      <c r="L845" s="3"/>
      <c r="M845" s="3"/>
      <c r="N845" s="3"/>
      <c r="O845" s="3"/>
      <c r="P845" s="25">
        <f t="shared" si="77"/>
        <v>4672.9229999999998</v>
      </c>
      <c r="Q845" s="86">
        <f t="shared" si="78"/>
        <v>1.4327087932303162</v>
      </c>
    </row>
    <row r="846" spans="1:17" x14ac:dyDescent="0.25">
      <c r="A846" s="3"/>
      <c r="B846" s="4"/>
      <c r="C846" s="3"/>
      <c r="D846" s="3">
        <f t="shared" si="76"/>
        <v>3261.6000000000004</v>
      </c>
      <c r="E846" s="3"/>
      <c r="F846" s="85">
        <v>1998</v>
      </c>
      <c r="G846" s="3"/>
      <c r="H846" s="3"/>
      <c r="I846" s="3"/>
      <c r="J846" s="3"/>
      <c r="K846" s="3"/>
      <c r="L846" s="3"/>
      <c r="M846" s="3"/>
      <c r="N846" s="3"/>
      <c r="O846" s="3"/>
      <c r="P846" s="25">
        <f t="shared" si="77"/>
        <v>5070.3729999999996</v>
      </c>
      <c r="Q846" s="86">
        <f t="shared" si="78"/>
        <v>1.5545661638459649</v>
      </c>
    </row>
    <row r="847" spans="1:17" x14ac:dyDescent="0.25">
      <c r="A847" s="3"/>
      <c r="B847" s="4"/>
      <c r="C847" s="3"/>
      <c r="D847" s="3">
        <f t="shared" si="76"/>
        <v>3261.6000000000004</v>
      </c>
      <c r="E847" s="3"/>
      <c r="F847" s="85">
        <v>1999</v>
      </c>
      <c r="G847" s="3"/>
      <c r="H847" s="3"/>
      <c r="I847" s="3"/>
      <c r="J847" s="3"/>
      <c r="K847" s="3"/>
      <c r="L847" s="3"/>
      <c r="M847" s="3"/>
      <c r="N847" s="3"/>
      <c r="O847" s="3"/>
      <c r="P847" s="25">
        <f t="shared" si="77"/>
        <v>3407.5400000000004</v>
      </c>
      <c r="Q847" s="86">
        <f t="shared" si="78"/>
        <v>1.0447449104733872</v>
      </c>
    </row>
    <row r="848" spans="1:17" x14ac:dyDescent="0.25">
      <c r="A848" s="3"/>
      <c r="B848" s="4"/>
      <c r="C848" s="3"/>
      <c r="D848" s="3">
        <f t="shared" si="76"/>
        <v>3261.6000000000004</v>
      </c>
      <c r="E848" s="3"/>
      <c r="F848" s="85">
        <v>2000</v>
      </c>
      <c r="G848" s="3"/>
      <c r="H848" s="3"/>
      <c r="I848" s="3"/>
      <c r="J848" s="3"/>
      <c r="K848" s="3"/>
      <c r="L848" s="3"/>
      <c r="M848" s="3"/>
      <c r="N848" s="3"/>
      <c r="O848" s="3"/>
      <c r="P848" s="25">
        <f t="shared" si="77"/>
        <v>5516.7069999999994</v>
      </c>
      <c r="Q848" s="86">
        <f t="shared" si="78"/>
        <v>1.691411270542065</v>
      </c>
    </row>
    <row r="849" spans="1:17" x14ac:dyDescent="0.25">
      <c r="A849" s="3"/>
      <c r="B849" s="4"/>
      <c r="C849" s="3"/>
      <c r="D849" s="3">
        <f t="shared" si="76"/>
        <v>3261.6000000000004</v>
      </c>
      <c r="E849" s="3"/>
      <c r="F849" s="85">
        <v>2001</v>
      </c>
      <c r="G849" s="3"/>
      <c r="H849" s="3"/>
      <c r="I849" s="3"/>
      <c r="J849" s="3"/>
      <c r="K849" s="3"/>
      <c r="L849" s="3"/>
      <c r="M849" s="3"/>
      <c r="N849" s="3"/>
      <c r="O849" s="3"/>
      <c r="P849" s="25">
        <f t="shared" si="77"/>
        <v>4562.0200000000004</v>
      </c>
      <c r="Q849" s="86">
        <f t="shared" si="78"/>
        <v>1.3987061564876133</v>
      </c>
    </row>
    <row r="850" spans="1:17" x14ac:dyDescent="0.25">
      <c r="A850" s="3"/>
      <c r="B850" s="4"/>
      <c r="C850" s="3"/>
      <c r="D850" s="3">
        <f t="shared" si="76"/>
        <v>3261.6000000000004</v>
      </c>
      <c r="E850" s="3"/>
      <c r="F850" s="85">
        <v>2002</v>
      </c>
      <c r="G850" s="3"/>
      <c r="H850" s="3"/>
      <c r="I850" s="3"/>
      <c r="J850" s="3"/>
      <c r="K850" s="3"/>
      <c r="L850" s="3"/>
      <c r="M850" s="3"/>
      <c r="N850" s="3"/>
      <c r="O850" s="3"/>
      <c r="P850" s="25">
        <f t="shared" si="77"/>
        <v>5170.8599999999997</v>
      </c>
      <c r="Q850" s="86">
        <f t="shared" si="78"/>
        <v>1.5853752759381896</v>
      </c>
    </row>
    <row r="851" spans="1:17" x14ac:dyDescent="0.25">
      <c r="A851" s="3"/>
      <c r="B851" s="4"/>
      <c r="C851" s="3"/>
      <c r="D851" s="3">
        <f t="shared" si="76"/>
        <v>3261.6000000000004</v>
      </c>
      <c r="E851" s="3"/>
      <c r="F851" s="85">
        <v>2003</v>
      </c>
      <c r="G851" s="3"/>
      <c r="H851" s="3"/>
      <c r="I851" s="3"/>
      <c r="J851" s="3"/>
      <c r="K851" s="3"/>
      <c r="L851" s="3"/>
      <c r="M851" s="3"/>
      <c r="N851" s="3"/>
      <c r="O851" s="3"/>
      <c r="P851" s="25">
        <f t="shared" si="77"/>
        <v>3827.0189999999993</v>
      </c>
      <c r="Q851" s="86">
        <f t="shared" si="78"/>
        <v>1.1733563281824868</v>
      </c>
    </row>
    <row r="852" spans="1:17" x14ac:dyDescent="0.25">
      <c r="A852" s="3"/>
      <c r="B852" s="4"/>
      <c r="C852" s="3"/>
      <c r="D852" s="3">
        <f t="shared" si="76"/>
        <v>3261.6000000000004</v>
      </c>
      <c r="E852" s="3"/>
      <c r="F852" s="85">
        <v>2004</v>
      </c>
      <c r="G852" s="3"/>
      <c r="H852" s="3"/>
      <c r="I852" s="3"/>
      <c r="J852" s="3"/>
      <c r="K852" s="3"/>
      <c r="L852" s="3"/>
      <c r="M852" s="3"/>
      <c r="N852" s="3"/>
      <c r="O852" s="3"/>
      <c r="P852" s="25">
        <f t="shared" si="77"/>
        <v>4360.3720000000003</v>
      </c>
      <c r="Q852" s="86">
        <f t="shared" si="78"/>
        <v>1.3368812852587686</v>
      </c>
    </row>
    <row r="853" spans="1:17" x14ac:dyDescent="0.25">
      <c r="A853" s="3"/>
      <c r="B853" s="4"/>
      <c r="C853" s="3"/>
      <c r="D853" s="3">
        <f t="shared" si="76"/>
        <v>3261.6000000000004</v>
      </c>
      <c r="E853" s="3"/>
      <c r="F853" s="85">
        <v>2005</v>
      </c>
      <c r="G853" s="3"/>
      <c r="H853" s="3"/>
      <c r="I853" s="3"/>
      <c r="J853" s="3"/>
      <c r="K853" s="3"/>
      <c r="L853" s="3"/>
      <c r="M853" s="3"/>
      <c r="N853" s="3"/>
      <c r="O853" s="3"/>
      <c r="P853" s="25">
        <f t="shared" si="77"/>
        <v>3168.4290000000005</v>
      </c>
      <c r="Q853" s="86">
        <f t="shared" si="78"/>
        <v>0.97143395879323036</v>
      </c>
    </row>
    <row r="854" spans="1:17" x14ac:dyDescent="0.25">
      <c r="A854" s="3"/>
      <c r="B854" s="4"/>
      <c r="C854" s="3"/>
      <c r="D854" s="3">
        <f t="shared" si="76"/>
        <v>3261.6000000000004</v>
      </c>
      <c r="E854" s="3"/>
      <c r="F854" s="85">
        <v>2006</v>
      </c>
      <c r="G854" s="3"/>
      <c r="H854" s="3"/>
      <c r="I854" s="3"/>
      <c r="J854" s="3"/>
      <c r="K854" s="3"/>
      <c r="L854" s="3"/>
      <c r="M854" s="3"/>
      <c r="N854" s="3"/>
      <c r="O854" s="3"/>
      <c r="P854" s="25">
        <f t="shared" si="77"/>
        <v>3430.625</v>
      </c>
      <c r="Q854" s="86">
        <f t="shared" si="78"/>
        <v>1.0518227250429235</v>
      </c>
    </row>
    <row r="855" spans="1:17" x14ac:dyDescent="0.25">
      <c r="A855" s="3"/>
      <c r="B855" s="4"/>
      <c r="C855" s="3"/>
      <c r="D855" s="3">
        <f t="shared" si="76"/>
        <v>3261.6000000000004</v>
      </c>
      <c r="E855" s="3"/>
      <c r="F855" s="85">
        <v>2007</v>
      </c>
      <c r="G855" s="3"/>
      <c r="H855" s="3"/>
      <c r="I855" s="3"/>
      <c r="J855" s="3"/>
      <c r="K855" s="3"/>
      <c r="L855" s="3"/>
      <c r="M855" s="3"/>
      <c r="N855" s="3"/>
      <c r="O855" s="3"/>
      <c r="P855" s="25">
        <f t="shared" si="77"/>
        <v>2736.2529999999997</v>
      </c>
      <c r="Q855" s="86">
        <f t="shared" si="78"/>
        <v>0.83892966642138811</v>
      </c>
    </row>
    <row r="856" spans="1:17" x14ac:dyDescent="0.25">
      <c r="A856" s="3"/>
      <c r="B856" s="4"/>
      <c r="C856" s="3"/>
      <c r="D856" s="3">
        <f t="shared" si="76"/>
        <v>3261.6000000000004</v>
      </c>
      <c r="E856" s="3"/>
      <c r="F856" s="85">
        <v>2008</v>
      </c>
      <c r="G856" s="3"/>
      <c r="H856" s="3"/>
      <c r="I856" s="3"/>
      <c r="J856" s="3"/>
      <c r="K856" s="3"/>
      <c r="L856" s="3"/>
      <c r="M856" s="3"/>
      <c r="N856" s="3"/>
      <c r="O856" s="3"/>
      <c r="P856" s="25">
        <f t="shared" si="77"/>
        <v>3393.5659999999998</v>
      </c>
      <c r="Q856" s="86">
        <f t="shared" si="78"/>
        <v>1.0404605101790529</v>
      </c>
    </row>
    <row r="857" spans="1:17" x14ac:dyDescent="0.25">
      <c r="A857" s="3"/>
      <c r="B857" s="4"/>
      <c r="C857" s="3"/>
      <c r="D857" s="3">
        <f t="shared" si="76"/>
        <v>3261.6000000000004</v>
      </c>
      <c r="E857" s="3"/>
      <c r="F857" s="85">
        <v>2009</v>
      </c>
      <c r="G857" s="3"/>
      <c r="H857" s="3"/>
      <c r="I857" s="3"/>
      <c r="J857" s="3"/>
      <c r="K857" s="3"/>
      <c r="L857" s="3"/>
      <c r="M857" s="3"/>
      <c r="N857" s="3"/>
      <c r="O857" s="3"/>
      <c r="P857" s="25">
        <f t="shared" si="77"/>
        <v>2899.6180000000004</v>
      </c>
      <c r="Q857" s="86">
        <f>P857/D857</f>
        <v>0.88901704684817273</v>
      </c>
    </row>
    <row r="858" spans="1:17" x14ac:dyDescent="0.25">
      <c r="A858" s="3"/>
      <c r="B858" s="4"/>
      <c r="C858" s="3"/>
      <c r="D858" s="3">
        <f t="shared" si="76"/>
        <v>3261.6000000000004</v>
      </c>
      <c r="E858" s="3"/>
      <c r="F858" s="85">
        <v>2010</v>
      </c>
      <c r="G858" s="3"/>
      <c r="H858" s="3"/>
      <c r="I858" s="3"/>
      <c r="J858" s="3"/>
      <c r="K858" s="3"/>
      <c r="L858" s="3"/>
      <c r="M858" s="3"/>
      <c r="N858" s="3"/>
      <c r="O858" s="3"/>
      <c r="P858" s="25">
        <f t="shared" si="77"/>
        <v>3485.6239999999998</v>
      </c>
      <c r="Q858" s="86">
        <f t="shared" si="78"/>
        <v>1.0686853078243805</v>
      </c>
    </row>
    <row r="859" spans="1:17" x14ac:dyDescent="0.25">
      <c r="A859" s="87"/>
      <c r="B859" s="22"/>
      <c r="C859" s="87"/>
      <c r="D859" s="87">
        <f t="shared" si="76"/>
        <v>3261.6000000000004</v>
      </c>
      <c r="E859" s="87"/>
      <c r="F859" s="88">
        <v>2011</v>
      </c>
      <c r="G859" s="87"/>
      <c r="H859" s="87"/>
      <c r="I859" s="87"/>
      <c r="J859" s="87"/>
      <c r="K859" s="87"/>
      <c r="L859" s="87"/>
      <c r="M859" s="87"/>
      <c r="N859" s="87"/>
      <c r="O859" s="87"/>
      <c r="P859" s="89">
        <f t="shared" si="77"/>
        <v>0</v>
      </c>
      <c r="Q859" s="90">
        <f t="shared" si="78"/>
        <v>0</v>
      </c>
    </row>
  </sheetData>
  <sortState ref="B104:N164">
    <sortCondition ref="C104:C164"/>
    <sortCondition ref="F104:F164"/>
  </sortState>
  <conditionalFormatting sqref="H104:H132">
    <cfRule type="cellIs" dxfId="0" priority="1" operator="equal">
      <formula>$H$105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42"/>
  <sheetViews>
    <sheetView zoomScale="75" zoomScaleNormal="75" workbookViewId="0">
      <selection activeCell="K48" sqref="K48"/>
    </sheetView>
  </sheetViews>
  <sheetFormatPr defaultRowHeight="15" x14ac:dyDescent="0.25"/>
  <cols>
    <col min="2" max="2" width="10.42578125" bestFit="1" customWidth="1"/>
    <col min="3" max="3" width="9.85546875" bestFit="1" customWidth="1"/>
    <col min="32" max="32" width="14" bestFit="1" customWidth="1"/>
    <col min="33" max="33" width="13.42578125" customWidth="1"/>
  </cols>
  <sheetData>
    <row r="2" spans="2:33" ht="18.75" x14ac:dyDescent="0.3">
      <c r="C2" s="93" t="s">
        <v>68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 t="s">
        <v>69</v>
      </c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74"/>
      <c r="AG2" s="74"/>
    </row>
    <row r="3" spans="2:33" ht="18.75" x14ac:dyDescent="0.3">
      <c r="C3" s="94" t="s">
        <v>40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 t="str">
        <f t="shared" ref="R3:R6" si="0">C3</f>
        <v>Nebraska's Rock Creek Augmentation Project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72"/>
      <c r="AG3" s="72"/>
    </row>
    <row r="4" spans="2:33" ht="18.75" x14ac:dyDescent="0.3">
      <c r="C4" s="94" t="s">
        <v>41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 t="str">
        <f t="shared" si="0"/>
        <v>Historical Well Usage by Retired Irrigation Well</v>
      </c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72"/>
      <c r="AG4" s="72"/>
    </row>
    <row r="5" spans="2:33" ht="18.75" x14ac:dyDescent="0.3">
      <c r="C5" s="94" t="s">
        <v>51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 t="str">
        <f t="shared" si="0"/>
        <v>1985 - 2010</v>
      </c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72"/>
      <c r="AG5" s="72"/>
    </row>
    <row r="6" spans="2:33" ht="18.75" x14ac:dyDescent="0.3">
      <c r="C6" s="95" t="s">
        <v>78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4" t="str">
        <f t="shared" si="0"/>
        <v>(acre-feet)</v>
      </c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73"/>
      <c r="AG6" s="73"/>
    </row>
    <row r="7" spans="2:33" ht="18" customHeight="1" x14ac:dyDescent="0.25">
      <c r="B7" s="6"/>
      <c r="C7" s="6"/>
      <c r="D7" s="6"/>
      <c r="E7" s="6"/>
      <c r="F7" s="1"/>
      <c r="AG7" s="1"/>
    </row>
    <row r="8" spans="2:33" ht="18" customHeight="1" x14ac:dyDescent="0.25">
      <c r="B8" s="26" t="s">
        <v>0</v>
      </c>
      <c r="C8" s="23">
        <v>1985</v>
      </c>
      <c r="D8" s="7">
        <f t="shared" ref="D8:AB8" si="1">C8+1</f>
        <v>1986</v>
      </c>
      <c r="E8" s="7">
        <f t="shared" si="1"/>
        <v>1987</v>
      </c>
      <c r="F8" s="7">
        <f t="shared" si="1"/>
        <v>1988</v>
      </c>
      <c r="G8" s="8">
        <f t="shared" si="1"/>
        <v>1989</v>
      </c>
      <c r="H8" s="8">
        <f t="shared" si="1"/>
        <v>1990</v>
      </c>
      <c r="I8" s="8">
        <f t="shared" si="1"/>
        <v>1991</v>
      </c>
      <c r="J8" s="8">
        <f t="shared" si="1"/>
        <v>1992</v>
      </c>
      <c r="K8" s="8">
        <f t="shared" si="1"/>
        <v>1993</v>
      </c>
      <c r="L8" s="8">
        <f t="shared" si="1"/>
        <v>1994</v>
      </c>
      <c r="M8" s="8">
        <f t="shared" si="1"/>
        <v>1995</v>
      </c>
      <c r="N8" s="8">
        <f t="shared" si="1"/>
        <v>1996</v>
      </c>
      <c r="O8" s="8">
        <f t="shared" si="1"/>
        <v>1997</v>
      </c>
      <c r="P8" s="8">
        <f t="shared" si="1"/>
        <v>1998</v>
      </c>
      <c r="Q8" s="8">
        <f t="shared" si="1"/>
        <v>1999</v>
      </c>
      <c r="R8" s="8">
        <f t="shared" si="1"/>
        <v>2000</v>
      </c>
      <c r="S8" s="8">
        <f t="shared" si="1"/>
        <v>2001</v>
      </c>
      <c r="T8" s="8">
        <f t="shared" si="1"/>
        <v>2002</v>
      </c>
      <c r="U8" s="8">
        <f t="shared" si="1"/>
        <v>2003</v>
      </c>
      <c r="V8" s="8">
        <f t="shared" si="1"/>
        <v>2004</v>
      </c>
      <c r="W8" s="8">
        <f t="shared" si="1"/>
        <v>2005</v>
      </c>
      <c r="X8" s="8">
        <f t="shared" si="1"/>
        <v>2006</v>
      </c>
      <c r="Y8" s="8">
        <f t="shared" si="1"/>
        <v>2007</v>
      </c>
      <c r="Z8" s="8">
        <f t="shared" si="1"/>
        <v>2008</v>
      </c>
      <c r="AA8" s="8">
        <f t="shared" si="1"/>
        <v>2009</v>
      </c>
      <c r="AB8" s="8">
        <f t="shared" si="1"/>
        <v>2010</v>
      </c>
      <c r="AC8" s="11" t="s">
        <v>43</v>
      </c>
      <c r="AD8" s="4" t="s">
        <v>45</v>
      </c>
      <c r="AE8" s="4" t="s">
        <v>46</v>
      </c>
      <c r="AF8" s="1"/>
      <c r="AG8" s="9"/>
    </row>
    <row r="9" spans="2:33" ht="18" customHeight="1" x14ac:dyDescent="0.25">
      <c r="B9" s="27">
        <v>49222</v>
      </c>
      <c r="C9" s="67">
        <f t="shared" ref="C9:R24" si="2">VLOOKUP($B9*10000+C$8,hist_use,16,FALSE)</f>
        <v>230.79900000000001</v>
      </c>
      <c r="D9" s="68">
        <f t="shared" si="2"/>
        <v>155.25700000000001</v>
      </c>
      <c r="E9" s="68">
        <f t="shared" si="2"/>
        <v>208.22200000000001</v>
      </c>
      <c r="F9" s="68">
        <f t="shared" si="2"/>
        <v>267.71699999999998</v>
      </c>
      <c r="G9" s="68">
        <f t="shared" si="2"/>
        <v>194.19800000000001</v>
      </c>
      <c r="H9" s="68">
        <f t="shared" si="2"/>
        <v>277.52</v>
      </c>
      <c r="I9" s="68">
        <f t="shared" si="2"/>
        <v>128.84800000000001</v>
      </c>
      <c r="J9" s="68">
        <f t="shared" si="2"/>
        <v>118.937</v>
      </c>
      <c r="K9" s="68">
        <f t="shared" si="2"/>
        <v>115.67</v>
      </c>
      <c r="L9" s="68">
        <f t="shared" si="2"/>
        <v>223.06100000000001</v>
      </c>
      <c r="M9" s="68">
        <f t="shared" si="2"/>
        <v>139.196</v>
      </c>
      <c r="N9" s="68">
        <f t="shared" si="2"/>
        <v>173.72200000000001</v>
      </c>
      <c r="O9" s="68">
        <f t="shared" si="2"/>
        <v>166.96899999999999</v>
      </c>
      <c r="P9" s="69">
        <f t="shared" si="2"/>
        <v>263.36099999999999</v>
      </c>
      <c r="Q9" s="69">
        <f t="shared" si="2"/>
        <v>112.729</v>
      </c>
      <c r="R9" s="70">
        <f t="shared" si="2"/>
        <v>263.36099999999999</v>
      </c>
      <c r="S9" s="70">
        <f t="shared" ref="M9:AB24" si="3">VLOOKUP($B9*10000+S$8,hist_use,16,FALSE)</f>
        <v>242.34</v>
      </c>
      <c r="T9" s="70">
        <f t="shared" si="3"/>
        <v>267.39</v>
      </c>
      <c r="U9" s="70">
        <f t="shared" si="3"/>
        <v>213.25899999999999</v>
      </c>
      <c r="V9" s="70">
        <f t="shared" si="3"/>
        <v>156.29499999999999</v>
      </c>
      <c r="W9" s="70">
        <f t="shared" si="3"/>
        <v>214.893</v>
      </c>
      <c r="X9" s="69">
        <f t="shared" si="3"/>
        <v>203.78299999999999</v>
      </c>
      <c r="Y9" s="69">
        <f t="shared" si="3"/>
        <v>129.066</v>
      </c>
      <c r="Z9" s="69">
        <f t="shared" si="3"/>
        <v>209.55600000000001</v>
      </c>
      <c r="AA9" s="69">
        <f t="shared" si="3"/>
        <v>166.86</v>
      </c>
      <c r="AB9" s="71">
        <f t="shared" si="3"/>
        <v>198.99100000000001</v>
      </c>
      <c r="AC9" s="16">
        <f>AVERAGE(C9:AB9)</f>
        <v>193.92307692307688</v>
      </c>
      <c r="AD9" s="15">
        <f>MAX(C9:AB9)</f>
        <v>277.52</v>
      </c>
      <c r="AE9" s="15">
        <f>MIN(C9:AB9)</f>
        <v>112.729</v>
      </c>
      <c r="AF9" s="9"/>
      <c r="AG9" s="9"/>
    </row>
    <row r="10" spans="2:33" ht="18" customHeight="1" x14ac:dyDescent="0.25">
      <c r="B10" s="28">
        <v>49223</v>
      </c>
      <c r="C10" s="56">
        <f t="shared" si="2"/>
        <v>151.559</v>
      </c>
      <c r="D10" s="57">
        <f t="shared" si="2"/>
        <v>183.25299999999999</v>
      </c>
      <c r="E10" s="57">
        <f t="shared" si="2"/>
        <v>191.149</v>
      </c>
      <c r="F10" s="57">
        <f t="shared" si="2"/>
        <v>207.72499999999999</v>
      </c>
      <c r="G10" s="57">
        <f t="shared" si="2"/>
        <v>178.846</v>
      </c>
      <c r="H10" s="57">
        <f t="shared" si="2"/>
        <v>219.09800000000001</v>
      </c>
      <c r="I10" s="57">
        <f t="shared" si="2"/>
        <v>124.211</v>
      </c>
      <c r="J10" s="57">
        <f t="shared" si="2"/>
        <v>149.18700000000001</v>
      </c>
      <c r="K10" s="57">
        <f t="shared" si="2"/>
        <v>125.661</v>
      </c>
      <c r="L10" s="57">
        <f t="shared" si="2"/>
        <v>106.483</v>
      </c>
      <c r="M10" s="57">
        <f t="shared" si="3"/>
        <v>158.44200000000001</v>
      </c>
      <c r="N10" s="57">
        <f t="shared" si="3"/>
        <v>94.105999999999995</v>
      </c>
      <c r="O10" s="57">
        <f t="shared" si="3"/>
        <v>116.964</v>
      </c>
      <c r="P10" s="58">
        <f t="shared" si="3"/>
        <v>117.967</v>
      </c>
      <c r="Q10" s="58">
        <f t="shared" si="3"/>
        <v>112.392</v>
      </c>
      <c r="R10" s="34">
        <f t="shared" si="3"/>
        <v>182.749</v>
      </c>
      <c r="S10" s="34">
        <f t="shared" si="3"/>
        <v>223</v>
      </c>
      <c r="T10" s="34">
        <f t="shared" si="3"/>
        <v>279.75400000000002</v>
      </c>
      <c r="U10" s="34">
        <f t="shared" si="3"/>
        <v>162.679</v>
      </c>
      <c r="V10" s="34">
        <f t="shared" si="3"/>
        <v>244.297</v>
      </c>
      <c r="W10" s="34">
        <f t="shared" si="3"/>
        <v>115.291</v>
      </c>
      <c r="X10" s="58">
        <f t="shared" si="3"/>
        <v>184.64400000000001</v>
      </c>
      <c r="Y10" s="58">
        <f t="shared" si="3"/>
        <v>157.43799999999999</v>
      </c>
      <c r="Z10" s="58">
        <f t="shared" si="3"/>
        <v>79.834000000000003</v>
      </c>
      <c r="AA10" s="58">
        <f t="shared" si="3"/>
        <v>87.751000000000005</v>
      </c>
      <c r="AB10" s="59">
        <f t="shared" si="3"/>
        <v>67.680999999999997</v>
      </c>
      <c r="AC10" s="18">
        <f t="shared" ref="AC10:AC31" si="4">AVERAGE(C10:AB10)</f>
        <v>154.69850000000002</v>
      </c>
      <c r="AD10" s="17">
        <f t="shared" ref="AD10:AD31" si="5">MAX(C10:AB10)</f>
        <v>279.75400000000002</v>
      </c>
      <c r="AE10" s="17">
        <f t="shared" ref="AE10:AE32" si="6">MIN(C10:AB10)</f>
        <v>67.680999999999997</v>
      </c>
      <c r="AF10" s="9"/>
      <c r="AG10" s="9"/>
    </row>
    <row r="11" spans="2:33" ht="18" customHeight="1" x14ac:dyDescent="0.25">
      <c r="B11" s="28">
        <v>49224</v>
      </c>
      <c r="C11" s="56">
        <f t="shared" si="2"/>
        <v>235.63800000000001</v>
      </c>
      <c r="D11" s="57">
        <f t="shared" si="2"/>
        <v>225.46199999999999</v>
      </c>
      <c r="E11" s="57">
        <f t="shared" si="2"/>
        <v>169.28200000000001</v>
      </c>
      <c r="F11" s="57">
        <f t="shared" si="2"/>
        <v>293.70100000000002</v>
      </c>
      <c r="G11" s="57">
        <f t="shared" si="2"/>
        <v>213.03899999999999</v>
      </c>
      <c r="H11" s="57">
        <f t="shared" si="2"/>
        <v>208.91900000000001</v>
      </c>
      <c r="I11" s="57">
        <f t="shared" si="2"/>
        <v>177.47800000000001</v>
      </c>
      <c r="J11" s="57">
        <f t="shared" si="2"/>
        <v>120.017</v>
      </c>
      <c r="K11" s="57">
        <f t="shared" si="2"/>
        <v>98.983999999999995</v>
      </c>
      <c r="L11" s="57">
        <f t="shared" si="2"/>
        <v>72.531000000000006</v>
      </c>
      <c r="M11" s="57">
        <f t="shared" si="3"/>
        <v>128.79900000000001</v>
      </c>
      <c r="N11" s="57">
        <f t="shared" si="3"/>
        <v>112.753</v>
      </c>
      <c r="O11" s="57">
        <f t="shared" si="3"/>
        <v>119.258</v>
      </c>
      <c r="P11" s="58">
        <f t="shared" si="3"/>
        <v>119.258</v>
      </c>
      <c r="Q11" s="58">
        <f t="shared" si="3"/>
        <v>178.345</v>
      </c>
      <c r="R11" s="34">
        <f t="shared" si="3"/>
        <v>259.33300000000003</v>
      </c>
      <c r="S11" s="34">
        <f t="shared" si="3"/>
        <v>231.14400000000001</v>
      </c>
      <c r="T11" s="34">
        <f t="shared" si="3"/>
        <v>280.36599999999999</v>
      </c>
      <c r="U11" s="34">
        <f t="shared" si="3"/>
        <v>152.32499999999999</v>
      </c>
      <c r="V11" s="34">
        <f t="shared" si="3"/>
        <v>247.51499999999999</v>
      </c>
      <c r="W11" s="34">
        <f t="shared" si="3"/>
        <v>110.04300000000001</v>
      </c>
      <c r="X11" s="58">
        <f t="shared" si="3"/>
        <v>55.618000000000002</v>
      </c>
      <c r="Y11" s="58">
        <f t="shared" si="3"/>
        <v>14.419</v>
      </c>
      <c r="Z11" s="58">
        <f t="shared" si="3"/>
        <v>63.314999999999998</v>
      </c>
      <c r="AA11" s="58">
        <f t="shared" si="3"/>
        <v>46.728000000000002</v>
      </c>
      <c r="AB11" s="59">
        <f t="shared" si="3"/>
        <v>222.57900000000001</v>
      </c>
      <c r="AC11" s="18">
        <f t="shared" si="4"/>
        <v>159.87880769230767</v>
      </c>
      <c r="AD11" s="17">
        <f t="shared" si="5"/>
        <v>293.70100000000002</v>
      </c>
      <c r="AE11" s="17">
        <f t="shared" si="6"/>
        <v>14.419</v>
      </c>
      <c r="AF11" s="9"/>
      <c r="AG11" s="9"/>
    </row>
    <row r="12" spans="2:33" ht="18" customHeight="1" x14ac:dyDescent="0.25">
      <c r="B12" s="28">
        <v>49225</v>
      </c>
      <c r="C12" s="56">
        <f t="shared" si="2"/>
        <v>278.45699999999999</v>
      </c>
      <c r="D12" s="57">
        <f t="shared" si="2"/>
        <v>213.27500000000001</v>
      </c>
      <c r="E12" s="57">
        <f t="shared" si="2"/>
        <v>214.173</v>
      </c>
      <c r="F12" s="57">
        <f t="shared" si="2"/>
        <v>261.81299999999999</v>
      </c>
      <c r="G12" s="57">
        <f t="shared" si="2"/>
        <v>220.614</v>
      </c>
      <c r="H12" s="57">
        <f t="shared" si="2"/>
        <v>274.80700000000002</v>
      </c>
      <c r="I12" s="57">
        <f t="shared" si="2"/>
        <v>144.97200000000001</v>
      </c>
      <c r="J12" s="57">
        <f t="shared" si="2"/>
        <v>111.858</v>
      </c>
      <c r="K12" s="57">
        <f t="shared" si="2"/>
        <v>154.386</v>
      </c>
      <c r="L12" s="57">
        <f t="shared" si="2"/>
        <v>106.985</v>
      </c>
      <c r="M12" s="57">
        <f t="shared" si="3"/>
        <v>192.48400000000001</v>
      </c>
      <c r="N12" s="57">
        <f t="shared" si="3"/>
        <v>251.54499999999999</v>
      </c>
      <c r="O12" s="57">
        <f t="shared" si="3"/>
        <v>338.69</v>
      </c>
      <c r="P12" s="58">
        <f t="shared" si="3"/>
        <v>348.60299999999995</v>
      </c>
      <c r="Q12" s="58">
        <f t="shared" si="3"/>
        <v>227.857</v>
      </c>
      <c r="R12" s="34">
        <f t="shared" si="3"/>
        <v>355.44499999999999</v>
      </c>
      <c r="S12" s="34">
        <f t="shared" si="3"/>
        <v>302.178</v>
      </c>
      <c r="T12" s="34">
        <f t="shared" si="3"/>
        <v>350.66600000000005</v>
      </c>
      <c r="U12" s="34">
        <f t="shared" si="3"/>
        <v>375.87400000000002</v>
      </c>
      <c r="V12" s="34">
        <f t="shared" si="3"/>
        <v>288.16000000000003</v>
      </c>
      <c r="W12" s="34">
        <f t="shared" si="3"/>
        <v>32.147000000000006</v>
      </c>
      <c r="X12" s="58">
        <f t="shared" si="3"/>
        <v>129.876</v>
      </c>
      <c r="Y12" s="58">
        <f t="shared" si="3"/>
        <v>136.69299999999998</v>
      </c>
      <c r="Z12" s="58">
        <f t="shared" si="3"/>
        <v>195.155</v>
      </c>
      <c r="AA12" s="58">
        <f t="shared" si="3"/>
        <v>146.386</v>
      </c>
      <c r="AB12" s="59">
        <f t="shared" si="3"/>
        <v>113.599</v>
      </c>
      <c r="AC12" s="18">
        <f t="shared" si="4"/>
        <v>221.79607692307692</v>
      </c>
      <c r="AD12" s="17">
        <f t="shared" si="5"/>
        <v>375.87400000000002</v>
      </c>
      <c r="AE12" s="17">
        <f t="shared" si="6"/>
        <v>32.147000000000006</v>
      </c>
      <c r="AF12" s="9"/>
      <c r="AG12" s="9"/>
    </row>
    <row r="13" spans="2:33" ht="18" customHeight="1" x14ac:dyDescent="0.25">
      <c r="B13" s="28">
        <v>49226</v>
      </c>
      <c r="C13" s="56">
        <f t="shared" si="2"/>
        <v>274.34199999999998</v>
      </c>
      <c r="D13" s="57">
        <f t="shared" si="2"/>
        <v>242.01</v>
      </c>
      <c r="E13" s="57">
        <f t="shared" si="2"/>
        <v>232.87899999999999</v>
      </c>
      <c r="F13" s="57">
        <f t="shared" si="2"/>
        <v>277.02300000000002</v>
      </c>
      <c r="G13" s="57">
        <f t="shared" si="2"/>
        <v>238.71700000000001</v>
      </c>
      <c r="H13" s="57">
        <f t="shared" si="2"/>
        <v>274.99</v>
      </c>
      <c r="I13" s="57">
        <f t="shared" si="2"/>
        <v>172.27</v>
      </c>
      <c r="J13" s="57">
        <f t="shared" si="2"/>
        <v>82.39</v>
      </c>
      <c r="K13" s="57">
        <f t="shared" si="2"/>
        <v>138.137</v>
      </c>
      <c r="L13" s="57">
        <f t="shared" si="2"/>
        <v>160.286</v>
      </c>
      <c r="M13" s="57">
        <f t="shared" si="3"/>
        <v>82.710999999999999</v>
      </c>
      <c r="N13" s="57">
        <f t="shared" si="3"/>
        <v>179.22499999999999</v>
      </c>
      <c r="O13" s="57">
        <f t="shared" si="3"/>
        <v>225.44900000000001</v>
      </c>
      <c r="P13" s="58">
        <f t="shared" si="3"/>
        <v>212.50200000000001</v>
      </c>
      <c r="Q13" s="58">
        <f t="shared" si="3"/>
        <v>154.18700000000001</v>
      </c>
      <c r="R13" s="34">
        <f t="shared" si="3"/>
        <v>194.31200000000001</v>
      </c>
      <c r="S13" s="34">
        <f t="shared" si="3"/>
        <v>90.308000000000007</v>
      </c>
      <c r="T13" s="34">
        <f t="shared" si="3"/>
        <v>270.81700000000001</v>
      </c>
      <c r="U13" s="34">
        <f t="shared" si="3"/>
        <v>201.69499999999999</v>
      </c>
      <c r="V13" s="34">
        <f t="shared" si="3"/>
        <v>211.11099999999999</v>
      </c>
      <c r="W13" s="34">
        <f t="shared" si="3"/>
        <v>156.113</v>
      </c>
      <c r="X13" s="58">
        <f t="shared" si="3"/>
        <v>82.817999999999998</v>
      </c>
      <c r="Y13" s="58">
        <f t="shared" si="3"/>
        <v>103.89700000000001</v>
      </c>
      <c r="Z13" s="58">
        <f t="shared" si="3"/>
        <v>100.259</v>
      </c>
      <c r="AA13" s="58">
        <f t="shared" si="3"/>
        <v>54.677</v>
      </c>
      <c r="AB13" s="59">
        <f t="shared" si="3"/>
        <v>57.78</v>
      </c>
      <c r="AC13" s="18">
        <f t="shared" si="4"/>
        <v>171.95788461538456</v>
      </c>
      <c r="AD13" s="17">
        <f t="shared" si="5"/>
        <v>277.02300000000002</v>
      </c>
      <c r="AE13" s="17">
        <f t="shared" si="6"/>
        <v>54.677</v>
      </c>
      <c r="AF13" s="9"/>
      <c r="AG13" s="9"/>
    </row>
    <row r="14" spans="2:33" ht="18" customHeight="1" x14ac:dyDescent="0.25">
      <c r="B14" s="28">
        <v>49227</v>
      </c>
      <c r="C14" s="56">
        <f t="shared" si="2"/>
        <v>267.53100000000001</v>
      </c>
      <c r="D14" s="57">
        <f t="shared" si="2"/>
        <v>236.03100000000001</v>
      </c>
      <c r="E14" s="57">
        <f t="shared" si="2"/>
        <v>244.017</v>
      </c>
      <c r="F14" s="57">
        <f t="shared" si="2"/>
        <v>305.053</v>
      </c>
      <c r="G14" s="57">
        <f t="shared" si="2"/>
        <v>213.203</v>
      </c>
      <c r="H14" s="57">
        <f t="shared" si="2"/>
        <v>266.755</v>
      </c>
      <c r="I14" s="57">
        <f t="shared" si="2"/>
        <v>139.72300000000001</v>
      </c>
      <c r="J14" s="57">
        <f t="shared" si="2"/>
        <v>84.947000000000003</v>
      </c>
      <c r="K14" s="57">
        <f t="shared" si="2"/>
        <v>146.73699999999999</v>
      </c>
      <c r="L14" s="57">
        <f t="shared" si="2"/>
        <v>151.74700000000001</v>
      </c>
      <c r="M14" s="57">
        <f t="shared" si="3"/>
        <v>92.962999999999994</v>
      </c>
      <c r="N14" s="57">
        <f t="shared" si="3"/>
        <v>154.75299999999999</v>
      </c>
      <c r="O14" s="57">
        <f t="shared" si="3"/>
        <v>111.779</v>
      </c>
      <c r="P14" s="58">
        <f t="shared" si="3"/>
        <v>222.667</v>
      </c>
      <c r="Q14" s="58">
        <f t="shared" si="3"/>
        <v>148.63</v>
      </c>
      <c r="R14" s="34">
        <f t="shared" si="3"/>
        <v>211.756</v>
      </c>
      <c r="S14" s="34">
        <f t="shared" si="3"/>
        <v>102.872</v>
      </c>
      <c r="T14" s="34">
        <f t="shared" si="3"/>
        <v>32.843000000000004</v>
      </c>
      <c r="U14" s="34">
        <f t="shared" si="3"/>
        <v>142.72900000000001</v>
      </c>
      <c r="V14" s="34">
        <f t="shared" si="3"/>
        <v>212.869</v>
      </c>
      <c r="W14" s="34">
        <f t="shared" si="3"/>
        <v>144.17699999999999</v>
      </c>
      <c r="X14" s="58">
        <f t="shared" si="3"/>
        <v>183.477</v>
      </c>
      <c r="Y14" s="58">
        <f t="shared" si="3"/>
        <v>163.66</v>
      </c>
      <c r="Z14" s="58">
        <f t="shared" si="3"/>
        <v>134.602</v>
      </c>
      <c r="AA14" s="58">
        <f t="shared" si="3"/>
        <v>38.966999999999999</v>
      </c>
      <c r="AB14" s="59">
        <f t="shared" si="3"/>
        <v>149.63200000000001</v>
      </c>
      <c r="AC14" s="18">
        <f t="shared" si="4"/>
        <v>165.54307692307688</v>
      </c>
      <c r="AD14" s="17">
        <f t="shared" si="5"/>
        <v>305.053</v>
      </c>
      <c r="AE14" s="17">
        <f t="shared" si="6"/>
        <v>32.843000000000004</v>
      </c>
      <c r="AF14" s="9"/>
      <c r="AG14" s="9"/>
    </row>
    <row r="15" spans="2:33" ht="18" customHeight="1" x14ac:dyDescent="0.25">
      <c r="B15" s="28">
        <v>49228</v>
      </c>
      <c r="C15" s="56">
        <f t="shared" si="2"/>
        <v>235.78299999999999</v>
      </c>
      <c r="D15" s="57">
        <f t="shared" si="2"/>
        <v>213.85</v>
      </c>
      <c r="E15" s="57">
        <f t="shared" si="2"/>
        <v>174.37</v>
      </c>
      <c r="F15" s="57">
        <f t="shared" si="2"/>
        <v>293.13400000000001</v>
      </c>
      <c r="G15" s="57">
        <f t="shared" si="2"/>
        <v>211.29300000000001</v>
      </c>
      <c r="H15" s="57">
        <f t="shared" si="2"/>
        <v>241.286</v>
      </c>
      <c r="I15" s="57">
        <f t="shared" si="2"/>
        <v>163.01300000000001</v>
      </c>
      <c r="J15" s="57">
        <f t="shared" si="2"/>
        <v>73.59</v>
      </c>
      <c r="K15" s="57">
        <f t="shared" si="2"/>
        <v>113.28400000000001</v>
      </c>
      <c r="L15" s="57">
        <f t="shared" si="2"/>
        <v>167.02699999999999</v>
      </c>
      <c r="M15" s="57">
        <f t="shared" si="3"/>
        <v>86.635999999999996</v>
      </c>
      <c r="N15" s="57">
        <f t="shared" si="3"/>
        <v>127.89100000000001</v>
      </c>
      <c r="O15" s="57">
        <f t="shared" si="3"/>
        <v>238.053</v>
      </c>
      <c r="P15" s="58">
        <f t="shared" si="3"/>
        <v>238.833</v>
      </c>
      <c r="Q15" s="58">
        <f t="shared" si="3"/>
        <v>155.654</v>
      </c>
      <c r="R15" s="34">
        <f t="shared" si="3"/>
        <v>201.369</v>
      </c>
      <c r="S15" s="34">
        <f t="shared" si="3"/>
        <v>88.308000000000007</v>
      </c>
      <c r="T15" s="34">
        <f t="shared" si="3"/>
        <v>253.10499999999999</v>
      </c>
      <c r="U15" s="34">
        <f t="shared" si="3"/>
        <v>203.26499999999999</v>
      </c>
      <c r="V15" s="34">
        <f t="shared" si="3"/>
        <v>223.66900000000001</v>
      </c>
      <c r="W15" s="34">
        <f t="shared" si="3"/>
        <v>175.167</v>
      </c>
      <c r="X15" s="58">
        <f t="shared" si="3"/>
        <v>85.186000000000007</v>
      </c>
      <c r="Y15" s="58">
        <f t="shared" si="3"/>
        <v>122.985</v>
      </c>
      <c r="Z15" s="58">
        <f t="shared" si="3"/>
        <v>104.03</v>
      </c>
      <c r="AA15" s="58">
        <f t="shared" si="3"/>
        <v>80.28</v>
      </c>
      <c r="AB15" s="59">
        <f t="shared" si="3"/>
        <v>65.338999999999999</v>
      </c>
      <c r="AC15" s="18">
        <f t="shared" si="4"/>
        <v>166.78461538461536</v>
      </c>
      <c r="AD15" s="17">
        <f t="shared" si="5"/>
        <v>293.13400000000001</v>
      </c>
      <c r="AE15" s="17">
        <f t="shared" si="6"/>
        <v>65.338999999999999</v>
      </c>
      <c r="AF15" s="9"/>
      <c r="AG15" s="9"/>
    </row>
    <row r="16" spans="2:33" ht="18" customHeight="1" x14ac:dyDescent="0.25">
      <c r="B16" s="28">
        <v>49229</v>
      </c>
      <c r="C16" s="56">
        <f t="shared" si="2"/>
        <v>241.63300000000001</v>
      </c>
      <c r="D16" s="57">
        <f t="shared" si="2"/>
        <v>206.816</v>
      </c>
      <c r="E16" s="57">
        <f t="shared" si="2"/>
        <v>175.733</v>
      </c>
      <c r="F16" s="57">
        <f t="shared" si="2"/>
        <v>282.75299999999999</v>
      </c>
      <c r="G16" s="57">
        <f t="shared" si="2"/>
        <v>214.583</v>
      </c>
      <c r="H16" s="57">
        <f t="shared" si="2"/>
        <v>264.38299999999998</v>
      </c>
      <c r="I16" s="57">
        <f t="shared" si="2"/>
        <v>194.995</v>
      </c>
      <c r="J16" s="57">
        <f t="shared" si="2"/>
        <v>73.483000000000004</v>
      </c>
      <c r="K16" s="57">
        <f t="shared" si="2"/>
        <v>117.971</v>
      </c>
      <c r="L16" s="57">
        <f t="shared" si="2"/>
        <v>177.50899999999999</v>
      </c>
      <c r="M16" s="57">
        <f t="shared" si="3"/>
        <v>73.483000000000004</v>
      </c>
      <c r="N16" s="57">
        <f t="shared" si="3"/>
        <v>122.39700000000001</v>
      </c>
      <c r="O16" s="57">
        <f t="shared" si="3"/>
        <v>219.34100000000001</v>
      </c>
      <c r="P16" s="58">
        <f t="shared" si="3"/>
        <v>220.78</v>
      </c>
      <c r="Q16" s="58">
        <f t="shared" si="3"/>
        <v>165.22499999999999</v>
      </c>
      <c r="R16" s="34">
        <f t="shared" si="3"/>
        <v>210.37700000000001</v>
      </c>
      <c r="S16" s="34">
        <f t="shared" si="3"/>
        <v>94.399000000000001</v>
      </c>
      <c r="T16" s="34">
        <f t="shared" si="3"/>
        <v>110.44499999999999</v>
      </c>
      <c r="U16" s="34">
        <f t="shared" si="3"/>
        <v>141.321</v>
      </c>
      <c r="V16" s="34">
        <f t="shared" si="3"/>
        <v>189.46100000000001</v>
      </c>
      <c r="W16" s="34">
        <f t="shared" si="3"/>
        <v>139.44</v>
      </c>
      <c r="X16" s="58">
        <f t="shared" si="3"/>
        <v>184.149</v>
      </c>
      <c r="Y16" s="58">
        <f t="shared" si="3"/>
        <v>185.809</v>
      </c>
      <c r="Z16" s="58">
        <f t="shared" si="3"/>
        <v>181.715</v>
      </c>
      <c r="AA16" s="58">
        <f t="shared" si="3"/>
        <v>143.42400000000001</v>
      </c>
      <c r="AB16" s="59">
        <f t="shared" si="3"/>
        <v>187.691</v>
      </c>
      <c r="AC16" s="18">
        <f t="shared" si="4"/>
        <v>173.81984615384616</v>
      </c>
      <c r="AD16" s="17">
        <f t="shared" si="5"/>
        <v>282.75299999999999</v>
      </c>
      <c r="AE16" s="17">
        <f t="shared" si="6"/>
        <v>73.483000000000004</v>
      </c>
      <c r="AF16" s="9"/>
      <c r="AG16" s="9"/>
    </row>
    <row r="17" spans="2:33" ht="18" customHeight="1" x14ac:dyDescent="0.25">
      <c r="B17" s="28">
        <v>49244</v>
      </c>
      <c r="C17" s="56">
        <f t="shared" si="2"/>
        <v>322.36900000000003</v>
      </c>
      <c r="D17" s="57">
        <f t="shared" si="2"/>
        <v>259.584</v>
      </c>
      <c r="E17" s="57">
        <f t="shared" si="2"/>
        <v>289.24400000000003</v>
      </c>
      <c r="F17" s="57">
        <f t="shared" si="2"/>
        <v>412.3</v>
      </c>
      <c r="G17" s="57">
        <f t="shared" si="2"/>
        <v>308.83800000000002</v>
      </c>
      <c r="H17" s="57">
        <f t="shared" si="2"/>
        <v>337.9</v>
      </c>
      <c r="I17" s="57">
        <f t="shared" si="2"/>
        <v>161.19999999999999</v>
      </c>
      <c r="J17" s="57">
        <f t="shared" si="2"/>
        <v>117.283</v>
      </c>
      <c r="K17" s="57">
        <f t="shared" si="2"/>
        <v>142.72900000000001</v>
      </c>
      <c r="L17" s="57">
        <f t="shared" si="2"/>
        <v>134.97900000000001</v>
      </c>
      <c r="M17" s="57">
        <f t="shared" si="3"/>
        <v>182.9</v>
      </c>
      <c r="N17" s="57">
        <f t="shared" si="3"/>
        <v>164.81700000000001</v>
      </c>
      <c r="O17" s="57">
        <f t="shared" si="3"/>
        <v>255.10400000000001</v>
      </c>
      <c r="P17" s="58">
        <f t="shared" si="3"/>
        <v>199.56299999999999</v>
      </c>
      <c r="Q17" s="58">
        <f t="shared" si="3"/>
        <v>199.17500000000001</v>
      </c>
      <c r="R17" s="34">
        <f t="shared" si="3"/>
        <v>295.27499999999998</v>
      </c>
      <c r="S17" s="34">
        <f t="shared" si="3"/>
        <v>282.875</v>
      </c>
      <c r="T17" s="34">
        <f t="shared" si="3"/>
        <v>312.45400000000001</v>
      </c>
      <c r="U17" s="34">
        <f t="shared" si="3"/>
        <v>182.642</v>
      </c>
      <c r="V17" s="34">
        <f t="shared" si="3"/>
        <v>300.57100000000003</v>
      </c>
      <c r="W17" s="34">
        <f t="shared" si="3"/>
        <v>256.654</v>
      </c>
      <c r="X17" s="58">
        <f t="shared" si="3"/>
        <v>260.78800000000001</v>
      </c>
      <c r="Y17" s="58">
        <f t="shared" si="3"/>
        <v>223.71700000000001</v>
      </c>
      <c r="Z17" s="58">
        <f t="shared" si="3"/>
        <v>238.054</v>
      </c>
      <c r="AA17" s="58">
        <f t="shared" si="3"/>
        <v>199.17500000000001</v>
      </c>
      <c r="AB17" s="59">
        <f t="shared" si="3"/>
        <v>222.94200000000001</v>
      </c>
      <c r="AC17" s="18">
        <f t="shared" si="4"/>
        <v>240.88969230769231</v>
      </c>
      <c r="AD17" s="17">
        <f t="shared" si="5"/>
        <v>412.3</v>
      </c>
      <c r="AE17" s="17">
        <f t="shared" si="6"/>
        <v>117.283</v>
      </c>
      <c r="AF17" s="9"/>
      <c r="AG17" s="9"/>
    </row>
    <row r="18" spans="2:33" ht="18" customHeight="1" x14ac:dyDescent="0.25">
      <c r="B18" s="28">
        <v>49245</v>
      </c>
      <c r="C18" s="56">
        <f t="shared" si="2"/>
        <v>255.732</v>
      </c>
      <c r="D18" s="57">
        <f t="shared" si="2"/>
        <v>231.46700000000001</v>
      </c>
      <c r="E18" s="57">
        <f t="shared" si="2"/>
        <v>230.94</v>
      </c>
      <c r="F18" s="57">
        <f t="shared" si="2"/>
        <v>276.39699999999999</v>
      </c>
      <c r="G18" s="57">
        <f t="shared" si="2"/>
        <v>255.56</v>
      </c>
      <c r="H18" s="57">
        <f t="shared" si="2"/>
        <v>300.101</v>
      </c>
      <c r="I18" s="57">
        <f t="shared" si="2"/>
        <v>193.37899999999999</v>
      </c>
      <c r="J18" s="57">
        <f t="shared" si="2"/>
        <v>80.813000000000002</v>
      </c>
      <c r="K18" s="57">
        <f t="shared" si="2"/>
        <v>128.99299999999999</v>
      </c>
      <c r="L18" s="57">
        <f t="shared" si="2"/>
        <v>200.10400000000001</v>
      </c>
      <c r="M18" s="57">
        <f t="shared" si="3"/>
        <v>191.94499999999999</v>
      </c>
      <c r="N18" s="57">
        <f t="shared" si="3"/>
        <v>138.69499999999999</v>
      </c>
      <c r="O18" s="57">
        <f t="shared" si="3"/>
        <v>116.755</v>
      </c>
      <c r="P18" s="58">
        <f t="shared" si="3"/>
        <v>169.23400000000001</v>
      </c>
      <c r="Q18" s="58">
        <f t="shared" si="3"/>
        <v>169.124</v>
      </c>
      <c r="R18" s="34">
        <f t="shared" si="3"/>
        <v>181.91300000000001</v>
      </c>
      <c r="S18" s="34">
        <f t="shared" si="3"/>
        <v>176.18</v>
      </c>
      <c r="T18" s="34">
        <f t="shared" si="3"/>
        <v>81.474999999999994</v>
      </c>
      <c r="U18" s="34">
        <f t="shared" si="3"/>
        <v>153.68899999999999</v>
      </c>
      <c r="V18" s="34">
        <f t="shared" si="3"/>
        <v>150.05000000000001</v>
      </c>
      <c r="W18" s="34">
        <f t="shared" si="3"/>
        <v>112.786</v>
      </c>
      <c r="X18" s="58">
        <f t="shared" si="3"/>
        <v>70.67</v>
      </c>
      <c r="Y18" s="58">
        <f t="shared" si="3"/>
        <v>94.594999999999999</v>
      </c>
      <c r="Z18" s="58">
        <f t="shared" si="3"/>
        <v>103.304</v>
      </c>
      <c r="AA18" s="58">
        <f t="shared" si="3"/>
        <v>71.221999999999994</v>
      </c>
      <c r="AB18" s="59">
        <f t="shared" si="3"/>
        <v>74.86</v>
      </c>
      <c r="AC18" s="18">
        <f t="shared" si="4"/>
        <v>161.92242307692305</v>
      </c>
      <c r="AD18" s="17">
        <f t="shared" si="5"/>
        <v>300.101</v>
      </c>
      <c r="AE18" s="17">
        <f t="shared" si="6"/>
        <v>70.67</v>
      </c>
      <c r="AF18" s="9"/>
      <c r="AG18" s="9"/>
    </row>
    <row r="19" spans="2:33" ht="18" customHeight="1" x14ac:dyDescent="0.25">
      <c r="B19" s="28">
        <v>49246</v>
      </c>
      <c r="C19" s="56">
        <f t="shared" si="2"/>
        <v>190.995</v>
      </c>
      <c r="D19" s="57">
        <f t="shared" si="2"/>
        <v>200.46199999999999</v>
      </c>
      <c r="E19" s="57">
        <f t="shared" si="2"/>
        <v>162.59299999999999</v>
      </c>
      <c r="F19" s="57">
        <f t="shared" si="2"/>
        <v>170.26900000000001</v>
      </c>
      <c r="G19" s="57">
        <f t="shared" si="2"/>
        <v>209.191</v>
      </c>
      <c r="H19" s="57">
        <f t="shared" si="2"/>
        <v>263.14299999999997</v>
      </c>
      <c r="I19" s="57">
        <f t="shared" si="2"/>
        <v>194.834</v>
      </c>
      <c r="J19" s="57">
        <f t="shared" si="2"/>
        <v>139.08699999999999</v>
      </c>
      <c r="K19" s="57">
        <f t="shared" si="2"/>
        <v>106.895</v>
      </c>
      <c r="L19" s="57">
        <f t="shared" si="2"/>
        <v>223.773</v>
      </c>
      <c r="M19" s="57">
        <f t="shared" si="3"/>
        <v>202.23699999999999</v>
      </c>
      <c r="N19" s="57">
        <f t="shared" si="3"/>
        <v>184.29</v>
      </c>
      <c r="O19" s="57">
        <f t="shared" si="3"/>
        <v>147.05099999999999</v>
      </c>
      <c r="P19" s="58">
        <f t="shared" si="3"/>
        <v>228.14699999999999</v>
      </c>
      <c r="Q19" s="58">
        <f t="shared" si="3"/>
        <v>104.203</v>
      </c>
      <c r="R19" s="58">
        <f t="shared" si="3"/>
        <v>224.67</v>
      </c>
      <c r="S19" s="58">
        <f t="shared" si="3"/>
        <v>223.66</v>
      </c>
      <c r="T19" s="58">
        <f t="shared" si="3"/>
        <v>178.79400000000001</v>
      </c>
      <c r="U19" s="58">
        <f t="shared" si="3"/>
        <v>209.976</v>
      </c>
      <c r="V19" s="58">
        <f t="shared" si="3"/>
        <v>223.21199999999999</v>
      </c>
      <c r="W19" s="58">
        <f t="shared" si="3"/>
        <v>192.92699999999999</v>
      </c>
      <c r="X19" s="58">
        <f t="shared" si="3"/>
        <v>163.09</v>
      </c>
      <c r="Y19" s="58">
        <f t="shared" si="3"/>
        <v>57.204999999999998</v>
      </c>
      <c r="Z19" s="58">
        <f t="shared" si="3"/>
        <v>222.09</v>
      </c>
      <c r="AA19" s="58">
        <f t="shared" si="3"/>
        <v>190.90799999999999</v>
      </c>
      <c r="AB19" s="59">
        <f t="shared" si="3"/>
        <v>234.65299999999999</v>
      </c>
      <c r="AC19" s="18">
        <f t="shared" si="4"/>
        <v>186.47519230769234</v>
      </c>
      <c r="AD19" s="17">
        <f t="shared" si="5"/>
        <v>263.14299999999997</v>
      </c>
      <c r="AE19" s="17">
        <f t="shared" si="6"/>
        <v>57.204999999999998</v>
      </c>
      <c r="AF19" s="9"/>
      <c r="AG19" s="9"/>
    </row>
    <row r="20" spans="2:33" ht="18" customHeight="1" x14ac:dyDescent="0.25">
      <c r="B20" s="28">
        <v>49367</v>
      </c>
      <c r="C20" s="56">
        <f t="shared" si="2"/>
        <v>278.43200000000002</v>
      </c>
      <c r="D20" s="57">
        <f t="shared" si="2"/>
        <v>259.33600000000001</v>
      </c>
      <c r="E20" s="57">
        <f t="shared" si="2"/>
        <v>229.04900000000001</v>
      </c>
      <c r="F20" s="57">
        <f t="shared" si="2"/>
        <v>318.39999999999998</v>
      </c>
      <c r="G20" s="57">
        <f t="shared" si="2"/>
        <v>229.86699999999999</v>
      </c>
      <c r="H20" s="57">
        <f t="shared" si="2"/>
        <v>328.53300000000002</v>
      </c>
      <c r="I20" s="57">
        <f t="shared" si="2"/>
        <v>152.32</v>
      </c>
      <c r="J20" s="57">
        <f t="shared" si="2"/>
        <v>136.53299999999999</v>
      </c>
      <c r="K20" s="57">
        <f t="shared" si="2"/>
        <v>124.693</v>
      </c>
      <c r="L20" s="57">
        <f t="shared" si="2"/>
        <v>110.50700000000001</v>
      </c>
      <c r="M20" s="57">
        <f t="shared" si="3"/>
        <v>173.547</v>
      </c>
      <c r="N20" s="57">
        <f t="shared" si="3"/>
        <v>143.14699999999999</v>
      </c>
      <c r="O20" s="57">
        <f t="shared" si="3"/>
        <v>211.947</v>
      </c>
      <c r="P20" s="58">
        <f t="shared" si="3"/>
        <v>176.64</v>
      </c>
      <c r="Q20" s="58">
        <f t="shared" si="3"/>
        <v>170.88</v>
      </c>
      <c r="R20" s="58">
        <f t="shared" si="3"/>
        <v>159.893</v>
      </c>
      <c r="S20" s="58">
        <f t="shared" si="3"/>
        <v>170.34700000000001</v>
      </c>
      <c r="T20" s="58">
        <f t="shared" si="3"/>
        <v>206.4</v>
      </c>
      <c r="U20" s="58">
        <f t="shared" si="3"/>
        <v>209.92</v>
      </c>
      <c r="V20" s="58">
        <f t="shared" si="3"/>
        <v>221.97300000000001</v>
      </c>
      <c r="W20" s="58">
        <f t="shared" si="3"/>
        <v>97.28</v>
      </c>
      <c r="X20" s="58">
        <f t="shared" si="3"/>
        <v>229.65299999999999</v>
      </c>
      <c r="Y20" s="58">
        <f t="shared" si="3"/>
        <v>212.48</v>
      </c>
      <c r="Z20" s="58">
        <f t="shared" si="3"/>
        <v>216.64</v>
      </c>
      <c r="AA20" s="58">
        <f t="shared" si="3"/>
        <v>191.893</v>
      </c>
      <c r="AB20" s="59">
        <f t="shared" si="3"/>
        <v>217.70699999999999</v>
      </c>
      <c r="AC20" s="18">
        <f t="shared" si="4"/>
        <v>199.15450000000004</v>
      </c>
      <c r="AD20" s="17">
        <f t="shared" si="5"/>
        <v>328.53300000000002</v>
      </c>
      <c r="AE20" s="17">
        <f t="shared" si="6"/>
        <v>97.28</v>
      </c>
      <c r="AF20" s="9"/>
      <c r="AG20" s="9"/>
    </row>
    <row r="21" spans="2:33" ht="18" customHeight="1" x14ac:dyDescent="0.25">
      <c r="B21" s="28">
        <v>49368</v>
      </c>
      <c r="C21" s="56">
        <f t="shared" si="2"/>
        <v>242.18299999999999</v>
      </c>
      <c r="D21" s="57">
        <f t="shared" si="2"/>
        <v>209.15799999999999</v>
      </c>
      <c r="E21" s="57">
        <f t="shared" si="2"/>
        <v>209.15799999999999</v>
      </c>
      <c r="F21" s="57">
        <f t="shared" si="2"/>
        <v>289.68299999999999</v>
      </c>
      <c r="G21" s="57">
        <f t="shared" si="2"/>
        <v>190.523</v>
      </c>
      <c r="H21" s="57">
        <f t="shared" si="2"/>
        <v>272.971</v>
      </c>
      <c r="I21" s="57">
        <f t="shared" si="2"/>
        <v>192.52799999999999</v>
      </c>
      <c r="J21" s="57">
        <f t="shared" si="2"/>
        <v>160.32900000000001</v>
      </c>
      <c r="K21" s="57">
        <f t="shared" si="2"/>
        <v>110.971</v>
      </c>
      <c r="L21" s="57">
        <f t="shared" si="2"/>
        <v>217.48500000000001</v>
      </c>
      <c r="M21" s="57">
        <f t="shared" si="3"/>
        <v>183.16900000000001</v>
      </c>
      <c r="N21" s="57">
        <f t="shared" si="3"/>
        <v>167.68199999999999</v>
      </c>
      <c r="O21" s="57">
        <f t="shared" si="3"/>
        <v>137.934</v>
      </c>
      <c r="P21" s="58">
        <f t="shared" si="3"/>
        <v>219.49100000000001</v>
      </c>
      <c r="Q21" s="58">
        <f t="shared" si="3"/>
        <v>97.155000000000001</v>
      </c>
      <c r="R21" s="58">
        <f t="shared" si="3"/>
        <v>218.042</v>
      </c>
      <c r="S21" s="58">
        <f t="shared" si="3"/>
        <v>202.333</v>
      </c>
      <c r="T21" s="58">
        <f t="shared" si="3"/>
        <v>162.78</v>
      </c>
      <c r="U21" s="58">
        <f t="shared" si="3"/>
        <v>42.45</v>
      </c>
      <c r="V21" s="58">
        <f t="shared" si="3"/>
        <v>74.649000000000001</v>
      </c>
      <c r="W21" s="58">
        <f t="shared" si="3"/>
        <v>182.61199999999999</v>
      </c>
      <c r="X21" s="58">
        <f t="shared" si="3"/>
        <v>124.23</v>
      </c>
      <c r="Y21" s="58">
        <f t="shared" si="3"/>
        <v>48.911999999999999</v>
      </c>
      <c r="Z21" s="58">
        <f t="shared" si="3"/>
        <v>186.4</v>
      </c>
      <c r="AA21" s="58">
        <f t="shared" si="3"/>
        <v>158.32300000000001</v>
      </c>
      <c r="AB21" s="59">
        <f t="shared" si="3"/>
        <v>187.84899999999999</v>
      </c>
      <c r="AC21" s="18">
        <f t="shared" si="4"/>
        <v>172.65384615384616</v>
      </c>
      <c r="AD21" s="17">
        <f t="shared" si="5"/>
        <v>289.68299999999999</v>
      </c>
      <c r="AE21" s="17">
        <f t="shared" si="6"/>
        <v>42.45</v>
      </c>
      <c r="AF21" s="9"/>
      <c r="AG21" s="9"/>
    </row>
    <row r="22" spans="2:33" ht="18" customHeight="1" x14ac:dyDescent="0.25">
      <c r="B22" s="28">
        <v>49369</v>
      </c>
      <c r="C22" s="56">
        <f t="shared" si="2"/>
        <v>419.46100000000001</v>
      </c>
      <c r="D22" s="57">
        <f t="shared" si="2"/>
        <v>358.66699999999997</v>
      </c>
      <c r="E22" s="57">
        <f t="shared" si="2"/>
        <v>288.90600000000001</v>
      </c>
      <c r="F22" s="57">
        <f t="shared" si="2"/>
        <v>428.58300000000003</v>
      </c>
      <c r="G22" s="57">
        <f t="shared" si="2"/>
        <v>265.43299999999999</v>
      </c>
      <c r="H22" s="57">
        <f t="shared" si="2"/>
        <v>418.33300000000003</v>
      </c>
      <c r="I22" s="57">
        <f t="shared" si="2"/>
        <v>317.51499999999999</v>
      </c>
      <c r="J22" s="57">
        <f t="shared" si="2"/>
        <v>281.32900000000001</v>
      </c>
      <c r="K22" s="57">
        <f t="shared" si="2"/>
        <v>175.07300000000001</v>
      </c>
      <c r="L22" s="57">
        <f t="shared" si="2"/>
        <v>389.25900000000001</v>
      </c>
      <c r="M22" s="57">
        <f t="shared" si="3"/>
        <v>359.34800000000001</v>
      </c>
      <c r="N22" s="57">
        <f t="shared" si="3"/>
        <v>241.16900000000001</v>
      </c>
      <c r="O22" s="57">
        <f t="shared" si="3"/>
        <v>444.06099999999998</v>
      </c>
      <c r="P22" s="58">
        <f t="shared" si="3"/>
        <v>495.72500000000002</v>
      </c>
      <c r="Q22" s="58">
        <f t="shared" si="3"/>
        <v>235.94</v>
      </c>
      <c r="R22" s="58">
        <f t="shared" si="3"/>
        <v>511.62200000000001</v>
      </c>
      <c r="S22" s="58">
        <f t="shared" si="3"/>
        <v>431.30200000000002</v>
      </c>
      <c r="T22" s="58">
        <f t="shared" si="3"/>
        <v>486.52199999999999</v>
      </c>
      <c r="U22" s="58">
        <f t="shared" si="3"/>
        <v>396.37099999999998</v>
      </c>
      <c r="V22" s="58">
        <f t="shared" si="3"/>
        <v>333.83</v>
      </c>
      <c r="W22" s="58">
        <f t="shared" si="3"/>
        <v>17.57</v>
      </c>
      <c r="X22" s="58">
        <f t="shared" si="3"/>
        <v>143.90700000000001</v>
      </c>
      <c r="Y22" s="58">
        <f t="shared" si="3"/>
        <v>114.623</v>
      </c>
      <c r="Z22" s="58">
        <f t="shared" si="3"/>
        <v>148.29900000000001</v>
      </c>
      <c r="AA22" s="58">
        <f t="shared" si="3"/>
        <v>105.42</v>
      </c>
      <c r="AB22" s="59">
        <f t="shared" si="3"/>
        <v>84.921999999999997</v>
      </c>
      <c r="AC22" s="18">
        <f t="shared" si="4"/>
        <v>303.58423076923071</v>
      </c>
      <c r="AD22" s="17">
        <f t="shared" si="5"/>
        <v>511.62200000000001</v>
      </c>
      <c r="AE22" s="17">
        <f t="shared" si="6"/>
        <v>17.57</v>
      </c>
      <c r="AF22" s="9"/>
      <c r="AG22" s="9"/>
    </row>
    <row r="23" spans="2:33" ht="18" customHeight="1" x14ac:dyDescent="0.25">
      <c r="B23" s="28">
        <v>49370</v>
      </c>
      <c r="C23" s="56">
        <f t="shared" si="2"/>
        <v>214.881</v>
      </c>
      <c r="D23" s="57">
        <f t="shared" si="2"/>
        <v>186.97499999999999</v>
      </c>
      <c r="E23" s="57">
        <f t="shared" si="2"/>
        <v>188.048</v>
      </c>
      <c r="F23" s="57">
        <f t="shared" si="2"/>
        <v>201.73099999999999</v>
      </c>
      <c r="G23" s="57">
        <f t="shared" si="2"/>
        <v>211.46600000000001</v>
      </c>
      <c r="H23" s="57">
        <f t="shared" si="2"/>
        <v>275.82499999999999</v>
      </c>
      <c r="I23" s="57">
        <f t="shared" si="2"/>
        <v>152.08199999999999</v>
      </c>
      <c r="J23" s="57">
        <f t="shared" si="2"/>
        <v>101.67700000000001</v>
      </c>
      <c r="K23" s="57">
        <f t="shared" si="2"/>
        <v>151.75800000000001</v>
      </c>
      <c r="L23" s="57">
        <f t="shared" si="2"/>
        <v>224.23</v>
      </c>
      <c r="M23" s="57">
        <f t="shared" si="3"/>
        <v>144.94300000000001</v>
      </c>
      <c r="N23" s="57">
        <f t="shared" si="3"/>
        <v>149.27000000000001</v>
      </c>
      <c r="O23" s="57">
        <f t="shared" si="3"/>
        <v>216.65799999999999</v>
      </c>
      <c r="P23" s="58">
        <f t="shared" si="3"/>
        <v>238.94</v>
      </c>
      <c r="Q23" s="58">
        <f t="shared" si="3"/>
        <v>113.9</v>
      </c>
      <c r="R23" s="58">
        <f t="shared" si="3"/>
        <v>266.63099999999997</v>
      </c>
      <c r="S23" s="58">
        <f t="shared" si="3"/>
        <v>226.60900000000001</v>
      </c>
      <c r="T23" s="58">
        <f t="shared" si="3"/>
        <v>266.63099999999997</v>
      </c>
      <c r="U23" s="58">
        <f t="shared" si="3"/>
        <v>210.06</v>
      </c>
      <c r="V23" s="58">
        <f t="shared" si="3"/>
        <v>160.19499999999999</v>
      </c>
      <c r="W23" s="58">
        <f t="shared" si="3"/>
        <v>188.85900000000001</v>
      </c>
      <c r="X23" s="58">
        <f t="shared" si="3"/>
        <v>180.74700000000001</v>
      </c>
      <c r="Y23" s="58">
        <f t="shared" si="3"/>
        <v>190.26499999999999</v>
      </c>
      <c r="Z23" s="58">
        <f t="shared" si="3"/>
        <v>200.541</v>
      </c>
      <c r="AA23" s="58">
        <f t="shared" si="3"/>
        <v>156.84200000000001</v>
      </c>
      <c r="AB23" s="59">
        <f t="shared" si="3"/>
        <v>185.72200000000001</v>
      </c>
      <c r="AC23" s="18">
        <f t="shared" si="4"/>
        <v>192.51869230769231</v>
      </c>
      <c r="AD23" s="17">
        <f t="shared" si="5"/>
        <v>275.82499999999999</v>
      </c>
      <c r="AE23" s="17">
        <f t="shared" si="6"/>
        <v>101.67700000000001</v>
      </c>
      <c r="AF23" s="9"/>
      <c r="AG23" s="9"/>
    </row>
    <row r="24" spans="2:33" ht="18" customHeight="1" x14ac:dyDescent="0.25">
      <c r="B24" s="28">
        <v>49472</v>
      </c>
      <c r="C24" s="56">
        <f t="shared" si="2"/>
        <v>236.23</v>
      </c>
      <c r="D24" s="57">
        <f t="shared" si="2"/>
        <v>227.38</v>
      </c>
      <c r="E24" s="57">
        <f t="shared" si="2"/>
        <v>223.38800000000001</v>
      </c>
      <c r="F24" s="57">
        <f t="shared" si="2"/>
        <v>306.30200000000002</v>
      </c>
      <c r="G24" s="57">
        <f t="shared" si="2"/>
        <v>194.3</v>
      </c>
      <c r="H24" s="57">
        <f t="shared" si="2"/>
        <v>279.27800000000002</v>
      </c>
      <c r="I24" s="57">
        <f t="shared" si="2"/>
        <v>142.15199999999999</v>
      </c>
      <c r="J24" s="57">
        <f t="shared" si="2"/>
        <v>116.245</v>
      </c>
      <c r="K24" s="57">
        <f t="shared" si="2"/>
        <v>128.52799999999999</v>
      </c>
      <c r="L24" s="57">
        <f t="shared" si="2"/>
        <v>97.373000000000005</v>
      </c>
      <c r="M24" s="57">
        <f t="shared" si="3"/>
        <v>138.24299999999999</v>
      </c>
      <c r="N24" s="57">
        <f t="shared" si="3"/>
        <v>133.77699999999999</v>
      </c>
      <c r="O24" s="57">
        <f t="shared" si="3"/>
        <v>195.30500000000001</v>
      </c>
      <c r="P24" s="58">
        <f t="shared" si="3"/>
        <v>148.18199999999999</v>
      </c>
      <c r="Q24" s="58">
        <f t="shared" si="3"/>
        <v>142.15199999999999</v>
      </c>
      <c r="R24" s="58">
        <f t="shared" si="3"/>
        <v>230.36799999999999</v>
      </c>
      <c r="S24" s="58">
        <f t="shared" si="3"/>
        <v>218.30799999999999</v>
      </c>
      <c r="T24" s="58">
        <f t="shared" si="3"/>
        <v>254.71199999999999</v>
      </c>
      <c r="U24" s="58">
        <f t="shared" si="3"/>
        <v>130.65</v>
      </c>
      <c r="V24" s="58">
        <f t="shared" si="3"/>
        <v>251.697</v>
      </c>
      <c r="W24" s="58">
        <f t="shared" si="3"/>
        <v>113.565</v>
      </c>
      <c r="X24" s="58">
        <f t="shared" si="3"/>
        <v>220.76499999999999</v>
      </c>
      <c r="Y24" s="58">
        <f t="shared" si="3"/>
        <v>177.66200000000001</v>
      </c>
      <c r="Z24" s="58">
        <f t="shared" si="3"/>
        <v>206.91800000000001</v>
      </c>
      <c r="AA24" s="58">
        <f t="shared" si="3"/>
        <v>172.30199999999999</v>
      </c>
      <c r="AB24" s="59">
        <f t="shared" si="3"/>
        <v>215.18199999999999</v>
      </c>
      <c r="AC24" s="18">
        <f t="shared" si="4"/>
        <v>188.49861538461539</v>
      </c>
      <c r="AD24" s="17">
        <f t="shared" si="5"/>
        <v>306.30200000000002</v>
      </c>
      <c r="AE24" s="17">
        <f t="shared" si="6"/>
        <v>97.373000000000005</v>
      </c>
      <c r="AF24" s="9"/>
      <c r="AG24" s="9"/>
    </row>
    <row r="25" spans="2:33" ht="18" customHeight="1" x14ac:dyDescent="0.25">
      <c r="B25" s="28">
        <v>51544</v>
      </c>
      <c r="C25" s="56">
        <f t="shared" ref="C25:R31" si="7">VLOOKUP($B25*10000+C$8,hist_use,16,FALSE)</f>
        <v>215.12799999999999</v>
      </c>
      <c r="D25" s="57">
        <f t="shared" si="7"/>
        <v>200.054</v>
      </c>
      <c r="E25" s="57">
        <f t="shared" si="7"/>
        <v>198.946</v>
      </c>
      <c r="F25" s="57">
        <f t="shared" si="7"/>
        <v>241.892</v>
      </c>
      <c r="G25" s="57">
        <f t="shared" si="7"/>
        <v>212.53</v>
      </c>
      <c r="H25" s="57">
        <f t="shared" si="7"/>
        <v>188.04400000000001</v>
      </c>
      <c r="I25" s="57">
        <f t="shared" si="7"/>
        <v>171.82599999999999</v>
      </c>
      <c r="J25" s="57">
        <f t="shared" si="7"/>
        <v>101.44199999999999</v>
      </c>
      <c r="K25" s="57">
        <f t="shared" si="7"/>
        <v>79.817999999999998</v>
      </c>
      <c r="L25" s="57">
        <f t="shared" si="7"/>
        <v>185.81800000000001</v>
      </c>
      <c r="M25" s="57">
        <f t="shared" si="7"/>
        <v>181.36600000000001</v>
      </c>
      <c r="N25" s="57">
        <f t="shared" si="7"/>
        <v>165.148</v>
      </c>
      <c r="O25" s="57">
        <f t="shared" si="7"/>
        <v>154.86600000000001</v>
      </c>
      <c r="P25" s="58">
        <f t="shared" si="7"/>
        <v>222.07</v>
      </c>
      <c r="Q25" s="58">
        <f t="shared" si="7"/>
        <v>89.251999999999995</v>
      </c>
      <c r="R25" s="58">
        <f t="shared" si="7"/>
        <v>215.07400000000001</v>
      </c>
      <c r="S25" s="58">
        <f t="shared" ref="M25:AB31" si="8">VLOOKUP($B25*10000+S$8,hist_use,16,FALSE)</f>
        <v>210.41</v>
      </c>
      <c r="T25" s="58">
        <f t="shared" si="8"/>
        <v>169.07</v>
      </c>
      <c r="U25" s="58">
        <f t="shared" si="8"/>
        <v>39.22</v>
      </c>
      <c r="V25" s="58">
        <f t="shared" si="8"/>
        <v>8.2680000000000007</v>
      </c>
      <c r="W25" s="58">
        <f t="shared" si="8"/>
        <v>109.074</v>
      </c>
      <c r="X25" s="58">
        <f t="shared" si="8"/>
        <v>95.506</v>
      </c>
      <c r="Y25" s="58">
        <f t="shared" si="8"/>
        <v>44.201999999999998</v>
      </c>
      <c r="Z25" s="58">
        <f t="shared" si="8"/>
        <v>66.144000000000005</v>
      </c>
      <c r="AA25" s="58">
        <f t="shared" si="8"/>
        <v>149.46</v>
      </c>
      <c r="AB25" s="59">
        <f t="shared" si="8"/>
        <v>172.03800000000001</v>
      </c>
      <c r="AC25" s="18">
        <f t="shared" si="4"/>
        <v>149.48715384615386</v>
      </c>
      <c r="AD25" s="17">
        <f t="shared" si="5"/>
        <v>241.892</v>
      </c>
      <c r="AE25" s="17">
        <f t="shared" si="6"/>
        <v>8.2680000000000007</v>
      </c>
      <c r="AF25" s="9"/>
      <c r="AG25" s="9"/>
    </row>
    <row r="26" spans="2:33" ht="18" customHeight="1" x14ac:dyDescent="0.25">
      <c r="B26" s="28">
        <v>51545</v>
      </c>
      <c r="C26" s="56">
        <f t="shared" si="7"/>
        <v>238.93</v>
      </c>
      <c r="D26" s="57">
        <f t="shared" si="7"/>
        <v>228.44200000000001</v>
      </c>
      <c r="E26" s="57">
        <f t="shared" si="7"/>
        <v>223.416</v>
      </c>
      <c r="F26" s="57">
        <f t="shared" si="7"/>
        <v>265.82400000000001</v>
      </c>
      <c r="G26" s="57">
        <f t="shared" si="7"/>
        <v>227.03200000000001</v>
      </c>
      <c r="H26" s="57">
        <f t="shared" si="7"/>
        <v>193.75200000000001</v>
      </c>
      <c r="I26" s="57">
        <f t="shared" si="7"/>
        <v>206.85599999999999</v>
      </c>
      <c r="J26" s="57">
        <f t="shared" si="7"/>
        <v>120.848</v>
      </c>
      <c r="K26" s="57">
        <f t="shared" si="7"/>
        <v>68.432000000000002</v>
      </c>
      <c r="L26" s="57">
        <f t="shared" si="7"/>
        <v>171.6</v>
      </c>
      <c r="M26" s="57">
        <f t="shared" si="8"/>
        <v>205.816</v>
      </c>
      <c r="N26" s="57">
        <f t="shared" si="8"/>
        <v>180.024</v>
      </c>
      <c r="O26" s="57">
        <f t="shared" si="8"/>
        <v>152.048</v>
      </c>
      <c r="P26" s="58">
        <f t="shared" si="8"/>
        <v>225.99199999999999</v>
      </c>
      <c r="Q26" s="58">
        <f t="shared" si="8"/>
        <v>102.128</v>
      </c>
      <c r="R26" s="58">
        <f t="shared" si="8"/>
        <v>226.82400000000001</v>
      </c>
      <c r="S26" s="58">
        <f t="shared" si="8"/>
        <v>218.29599999999999</v>
      </c>
      <c r="T26" s="58">
        <f t="shared" si="8"/>
        <v>180.33600000000001</v>
      </c>
      <c r="U26" s="58">
        <f t="shared" si="8"/>
        <v>45.448</v>
      </c>
      <c r="V26" s="58">
        <f t="shared" si="8"/>
        <v>47.527999999999999</v>
      </c>
      <c r="W26" s="58">
        <f t="shared" si="8"/>
        <v>154.85599999999999</v>
      </c>
      <c r="X26" s="58">
        <f t="shared" si="8"/>
        <v>143.416</v>
      </c>
      <c r="Y26" s="58">
        <f t="shared" si="8"/>
        <v>49.816000000000003</v>
      </c>
      <c r="Z26" s="58">
        <f t="shared" si="8"/>
        <v>211.22399999999999</v>
      </c>
      <c r="AA26" s="58">
        <f t="shared" si="8"/>
        <v>165.77600000000001</v>
      </c>
      <c r="AB26" s="59">
        <f t="shared" si="8"/>
        <v>214.96799999999999</v>
      </c>
      <c r="AC26" s="18">
        <f t="shared" si="4"/>
        <v>171.9087692307692</v>
      </c>
      <c r="AD26" s="17">
        <f t="shared" si="5"/>
        <v>265.82400000000001</v>
      </c>
      <c r="AE26" s="17">
        <f t="shared" si="6"/>
        <v>45.448</v>
      </c>
      <c r="AF26" s="9"/>
      <c r="AG26" s="9"/>
    </row>
    <row r="27" spans="2:33" ht="18" customHeight="1" x14ac:dyDescent="0.25">
      <c r="B27" s="28">
        <v>51546</v>
      </c>
      <c r="C27" s="56">
        <f t="shared" si="7"/>
        <v>236.53</v>
      </c>
      <c r="D27" s="57">
        <f t="shared" si="7"/>
        <v>205.90100000000001</v>
      </c>
      <c r="E27" s="57">
        <f t="shared" si="7"/>
        <v>0</v>
      </c>
      <c r="F27" s="57">
        <f t="shared" si="7"/>
        <v>52.473999999999997</v>
      </c>
      <c r="G27" s="57">
        <f t="shared" si="7"/>
        <v>334.02499999999998</v>
      </c>
      <c r="H27" s="57">
        <f t="shared" si="7"/>
        <v>278.74900000000002</v>
      </c>
      <c r="I27" s="57">
        <f t="shared" si="7"/>
        <v>33.079000000000001</v>
      </c>
      <c r="J27" s="57">
        <f t="shared" si="7"/>
        <v>0</v>
      </c>
      <c r="K27" s="57">
        <f t="shared" si="7"/>
        <v>120.357</v>
      </c>
      <c r="L27" s="57">
        <f t="shared" si="7"/>
        <v>198.04499999999999</v>
      </c>
      <c r="M27" s="57">
        <f t="shared" si="8"/>
        <v>188.77799999999999</v>
      </c>
      <c r="N27" s="57">
        <f t="shared" si="8"/>
        <v>140.07499999999999</v>
      </c>
      <c r="O27" s="57">
        <f t="shared" si="8"/>
        <v>241.57599999999999</v>
      </c>
      <c r="P27" s="58">
        <f t="shared" si="8"/>
        <v>225.19800000000001</v>
      </c>
      <c r="Q27" s="58">
        <f t="shared" si="8"/>
        <v>144.601</v>
      </c>
      <c r="R27" s="58">
        <f t="shared" si="8"/>
        <v>223.47399999999999</v>
      </c>
      <c r="S27" s="58">
        <f t="shared" si="8"/>
        <v>159.79300000000001</v>
      </c>
      <c r="T27" s="58">
        <f t="shared" si="8"/>
        <v>124.667</v>
      </c>
      <c r="U27" s="58">
        <f t="shared" si="8"/>
        <v>43.1</v>
      </c>
      <c r="V27" s="58">
        <f t="shared" si="8"/>
        <v>75.748000000000005</v>
      </c>
      <c r="W27" s="58">
        <f t="shared" si="8"/>
        <v>184.14500000000001</v>
      </c>
      <c r="X27" s="58">
        <f t="shared" si="8"/>
        <v>176.92599999999999</v>
      </c>
      <c r="Y27" s="58">
        <f t="shared" si="8"/>
        <v>72.838999999999999</v>
      </c>
      <c r="Z27" s="58">
        <f t="shared" si="8"/>
        <v>74.671000000000006</v>
      </c>
      <c r="AA27" s="58">
        <f t="shared" si="8"/>
        <v>171.53800000000001</v>
      </c>
      <c r="AB27" s="59">
        <f t="shared" si="8"/>
        <v>212.69900000000001</v>
      </c>
      <c r="AC27" s="18">
        <f t="shared" si="4"/>
        <v>150.73030769230769</v>
      </c>
      <c r="AD27" s="17">
        <f t="shared" si="5"/>
        <v>334.02499999999998</v>
      </c>
      <c r="AE27" s="17">
        <f t="shared" si="6"/>
        <v>0</v>
      </c>
      <c r="AF27" s="9"/>
      <c r="AG27" s="9"/>
    </row>
    <row r="28" spans="2:33" ht="18" customHeight="1" x14ac:dyDescent="0.25">
      <c r="B28" s="28">
        <v>51722</v>
      </c>
      <c r="C28" s="56">
        <f t="shared" si="7"/>
        <v>233.249</v>
      </c>
      <c r="D28" s="57">
        <f t="shared" si="7"/>
        <v>132.63</v>
      </c>
      <c r="E28" s="57">
        <f t="shared" si="7"/>
        <v>233.358</v>
      </c>
      <c r="F28" s="57">
        <f t="shared" si="7"/>
        <v>308.82299999999998</v>
      </c>
      <c r="G28" s="57">
        <f t="shared" si="7"/>
        <v>176.53299999999999</v>
      </c>
      <c r="H28" s="57">
        <f t="shared" si="7"/>
        <v>195.4</v>
      </c>
      <c r="I28" s="57">
        <f t="shared" si="7"/>
        <v>140.01300000000001</v>
      </c>
      <c r="J28" s="57">
        <f t="shared" si="7"/>
        <v>102.72</v>
      </c>
      <c r="K28" s="57">
        <f t="shared" si="7"/>
        <v>13.680999999999999</v>
      </c>
      <c r="L28" s="57">
        <f t="shared" si="7"/>
        <v>157.446</v>
      </c>
      <c r="M28" s="57">
        <f t="shared" si="8"/>
        <v>148.06700000000001</v>
      </c>
      <c r="N28" s="57">
        <f t="shared" si="8"/>
        <v>183.04300000000001</v>
      </c>
      <c r="O28" s="57">
        <f t="shared" si="8"/>
        <v>243.506</v>
      </c>
      <c r="P28" s="58">
        <f t="shared" si="8"/>
        <v>141.227</v>
      </c>
      <c r="Q28" s="58">
        <f t="shared" si="8"/>
        <v>163.624</v>
      </c>
      <c r="R28" s="58">
        <f t="shared" si="8"/>
        <v>262.70400000000001</v>
      </c>
      <c r="S28" s="58">
        <f t="shared" si="8"/>
        <v>225.30099999999999</v>
      </c>
      <c r="T28" s="58">
        <f t="shared" si="8"/>
        <v>275.28199999999998</v>
      </c>
      <c r="U28" s="58">
        <f t="shared" si="8"/>
        <v>206.875</v>
      </c>
      <c r="V28" s="58">
        <f t="shared" si="8"/>
        <v>258.62099999999998</v>
      </c>
      <c r="W28" s="58">
        <f t="shared" si="8"/>
        <v>127.65600000000001</v>
      </c>
      <c r="X28" s="58">
        <f t="shared" si="8"/>
        <v>157.00399999999999</v>
      </c>
      <c r="Y28" s="58">
        <f t="shared" si="8"/>
        <v>139.792</v>
      </c>
      <c r="Z28" s="58">
        <f t="shared" si="8"/>
        <v>150.274</v>
      </c>
      <c r="AA28" s="58">
        <f t="shared" si="8"/>
        <v>190.32499999999999</v>
      </c>
      <c r="AB28" s="59">
        <f t="shared" si="8"/>
        <v>184.58799999999999</v>
      </c>
      <c r="AC28" s="18">
        <f t="shared" si="4"/>
        <v>182.75930769230769</v>
      </c>
      <c r="AD28" s="17">
        <f t="shared" si="5"/>
        <v>308.82299999999998</v>
      </c>
      <c r="AE28" s="17">
        <f t="shared" si="6"/>
        <v>13.680999999999999</v>
      </c>
      <c r="AF28" s="9"/>
      <c r="AG28" s="9"/>
    </row>
    <row r="29" spans="2:33" ht="18" customHeight="1" x14ac:dyDescent="0.25">
      <c r="B29" s="28">
        <v>51723</v>
      </c>
      <c r="C29" s="56">
        <f t="shared" si="7"/>
        <v>156.74100000000001</v>
      </c>
      <c r="D29" s="57">
        <f t="shared" si="7"/>
        <v>73.864000000000004</v>
      </c>
      <c r="E29" s="57">
        <f t="shared" si="7"/>
        <v>27.149000000000001</v>
      </c>
      <c r="F29" s="57">
        <f t="shared" si="7"/>
        <v>149.85400000000001</v>
      </c>
      <c r="G29" s="57">
        <f t="shared" si="7"/>
        <v>194.68799999999999</v>
      </c>
      <c r="H29" s="57">
        <f t="shared" si="7"/>
        <v>264.21899999999999</v>
      </c>
      <c r="I29" s="57">
        <f t="shared" si="7"/>
        <v>155.75</v>
      </c>
      <c r="J29" s="57">
        <f t="shared" si="7"/>
        <v>129.38399999999999</v>
      </c>
      <c r="K29" s="57">
        <f t="shared" si="7"/>
        <v>113.809</v>
      </c>
      <c r="L29" s="57">
        <f t="shared" si="7"/>
        <v>178.334</v>
      </c>
      <c r="M29" s="57">
        <f t="shared" si="8"/>
        <v>99.346000000000004</v>
      </c>
      <c r="N29" s="57">
        <f t="shared" si="8"/>
        <v>50.619</v>
      </c>
      <c r="O29" s="57">
        <f t="shared" si="8"/>
        <v>147.74</v>
      </c>
      <c r="P29" s="58">
        <f t="shared" si="8"/>
        <v>207.37</v>
      </c>
      <c r="Q29" s="58">
        <f t="shared" si="8"/>
        <v>143.958</v>
      </c>
      <c r="R29" s="58">
        <f t="shared" si="8"/>
        <v>226.39400000000001</v>
      </c>
      <c r="S29" s="58">
        <f t="shared" si="8"/>
        <v>158.86500000000001</v>
      </c>
      <c r="T29" s="58">
        <f t="shared" si="8"/>
        <v>122.264</v>
      </c>
      <c r="U29" s="58">
        <f t="shared" si="8"/>
        <v>29.148</v>
      </c>
      <c r="V29" s="58">
        <f t="shared" si="8"/>
        <v>38.048000000000002</v>
      </c>
      <c r="W29" s="58">
        <f t="shared" si="8"/>
        <v>8.1210000000000004</v>
      </c>
      <c r="X29" s="58">
        <f t="shared" si="8"/>
        <v>91.67</v>
      </c>
      <c r="Y29" s="58">
        <f t="shared" si="8"/>
        <v>35.488999999999997</v>
      </c>
      <c r="Z29" s="58">
        <f t="shared" si="8"/>
        <v>32.374000000000002</v>
      </c>
      <c r="AA29" s="58">
        <f t="shared" si="8"/>
        <v>50.619</v>
      </c>
      <c r="AB29" s="59">
        <f t="shared" si="8"/>
        <v>21.805</v>
      </c>
      <c r="AC29" s="18">
        <f t="shared" si="4"/>
        <v>111.83161538461538</v>
      </c>
      <c r="AD29" s="17">
        <f t="shared" si="5"/>
        <v>264.21899999999999</v>
      </c>
      <c r="AE29" s="17">
        <f t="shared" si="6"/>
        <v>8.1210000000000004</v>
      </c>
      <c r="AF29" s="9"/>
      <c r="AG29" s="9"/>
    </row>
    <row r="30" spans="2:33" ht="18" customHeight="1" x14ac:dyDescent="0.25">
      <c r="B30" s="28">
        <v>51724</v>
      </c>
      <c r="C30" s="56">
        <f t="shared" si="7"/>
        <v>171.64099999999999</v>
      </c>
      <c r="D30" s="57">
        <f t="shared" si="7"/>
        <v>76.816000000000003</v>
      </c>
      <c r="E30" s="57">
        <f t="shared" si="7"/>
        <v>153.96600000000001</v>
      </c>
      <c r="F30" s="57">
        <f t="shared" si="7"/>
        <v>289.03300000000002</v>
      </c>
      <c r="G30" s="57">
        <f t="shared" si="7"/>
        <v>205.65799999999999</v>
      </c>
      <c r="H30" s="57">
        <f t="shared" si="7"/>
        <v>276.02699999999999</v>
      </c>
      <c r="I30" s="57">
        <f t="shared" si="7"/>
        <v>203.435</v>
      </c>
      <c r="J30" s="57">
        <f t="shared" si="7"/>
        <v>150.18600000000001</v>
      </c>
      <c r="K30" s="57">
        <f t="shared" si="7"/>
        <v>108.61</v>
      </c>
      <c r="L30" s="57">
        <f t="shared" si="7"/>
        <v>162.19200000000001</v>
      </c>
      <c r="M30" s="57">
        <f t="shared" si="8"/>
        <v>179.20099999999999</v>
      </c>
      <c r="N30" s="57">
        <f t="shared" si="8"/>
        <v>121.839</v>
      </c>
      <c r="O30" s="57">
        <f t="shared" si="8"/>
        <v>222</v>
      </c>
      <c r="P30" s="58">
        <f t="shared" si="8"/>
        <v>213.44</v>
      </c>
      <c r="Q30" s="58">
        <f t="shared" si="8"/>
        <v>142.62700000000001</v>
      </c>
      <c r="R30" s="58">
        <f t="shared" si="8"/>
        <v>184.203</v>
      </c>
      <c r="S30" s="58">
        <f t="shared" si="8"/>
        <v>82.152000000000001</v>
      </c>
      <c r="T30" s="58">
        <f t="shared" si="8"/>
        <v>256.23899999999998</v>
      </c>
      <c r="U30" s="58">
        <f t="shared" si="8"/>
        <v>191.429</v>
      </c>
      <c r="V30" s="58">
        <f t="shared" si="8"/>
        <v>206.99199999999999</v>
      </c>
      <c r="W30" s="58">
        <f t="shared" si="8"/>
        <v>151.18700000000001</v>
      </c>
      <c r="X30" s="58">
        <f t="shared" si="8"/>
        <v>65.366</v>
      </c>
      <c r="Y30" s="58">
        <f t="shared" si="8"/>
        <v>87.599000000000004</v>
      </c>
      <c r="Z30" s="58">
        <f t="shared" si="8"/>
        <v>80.484999999999999</v>
      </c>
      <c r="AA30" s="58">
        <f t="shared" si="8"/>
        <v>0</v>
      </c>
      <c r="AB30" s="59">
        <f t="shared" si="8"/>
        <v>0</v>
      </c>
      <c r="AC30" s="18">
        <f t="shared" si="4"/>
        <v>153.16626923076925</v>
      </c>
      <c r="AD30" s="17">
        <f t="shared" si="5"/>
        <v>289.03300000000002</v>
      </c>
      <c r="AE30" s="17">
        <f t="shared" si="6"/>
        <v>0</v>
      </c>
      <c r="AF30" s="9"/>
      <c r="AG30" s="9"/>
    </row>
    <row r="31" spans="2:33" ht="18" customHeight="1" x14ac:dyDescent="0.25">
      <c r="B31" s="29">
        <v>52006</v>
      </c>
      <c r="C31" s="60">
        <f t="shared" si="7"/>
        <v>232.69300000000001</v>
      </c>
      <c r="D31" s="61">
        <f t="shared" si="7"/>
        <v>137.14400000000001</v>
      </c>
      <c r="E31" s="61">
        <f t="shared" si="7"/>
        <v>122.139</v>
      </c>
      <c r="F31" s="61">
        <f t="shared" si="7"/>
        <v>291.85000000000002</v>
      </c>
      <c r="G31" s="61">
        <f t="shared" si="7"/>
        <v>172.52799999999999</v>
      </c>
      <c r="H31" s="61">
        <f t="shared" si="7"/>
        <v>217.316</v>
      </c>
      <c r="I31" s="61">
        <f t="shared" si="7"/>
        <v>148.95599999999999</v>
      </c>
      <c r="J31" s="61">
        <f t="shared" si="7"/>
        <v>106.63800000000001</v>
      </c>
      <c r="K31" s="61">
        <f t="shared" si="7"/>
        <v>16.052</v>
      </c>
      <c r="L31" s="61">
        <f t="shared" si="7"/>
        <v>218.55099999999999</v>
      </c>
      <c r="M31" s="61">
        <f t="shared" si="8"/>
        <v>107.087</v>
      </c>
      <c r="N31" s="61">
        <f t="shared" si="8"/>
        <v>168.15100000000001</v>
      </c>
      <c r="O31" s="61">
        <f t="shared" si="8"/>
        <v>249.869</v>
      </c>
      <c r="P31" s="62">
        <f t="shared" si="8"/>
        <v>215.18299999999999</v>
      </c>
      <c r="Q31" s="62">
        <f t="shared" si="8"/>
        <v>133.80199999999999</v>
      </c>
      <c r="R31" s="62">
        <f t="shared" si="8"/>
        <v>210.91800000000001</v>
      </c>
      <c r="S31" s="62">
        <f t="shared" si="8"/>
        <v>201.04</v>
      </c>
      <c r="T31" s="62">
        <f t="shared" si="8"/>
        <v>247.84800000000001</v>
      </c>
      <c r="U31" s="62">
        <f t="shared" si="8"/>
        <v>142.89400000000001</v>
      </c>
      <c r="V31" s="62">
        <f t="shared" si="8"/>
        <v>235.613</v>
      </c>
      <c r="W31" s="62">
        <f t="shared" si="8"/>
        <v>183.86600000000001</v>
      </c>
      <c r="X31" s="62">
        <f t="shared" si="8"/>
        <v>197.33600000000001</v>
      </c>
      <c r="Y31" s="62">
        <f t="shared" si="8"/>
        <v>173.09</v>
      </c>
      <c r="Z31" s="62">
        <f t="shared" si="8"/>
        <v>187.68199999999999</v>
      </c>
      <c r="AA31" s="62">
        <f t="shared" si="8"/>
        <v>160.74199999999999</v>
      </c>
      <c r="AB31" s="63">
        <f t="shared" si="8"/>
        <v>192.39699999999999</v>
      </c>
      <c r="AC31" s="20">
        <f t="shared" si="4"/>
        <v>179.66865384615383</v>
      </c>
      <c r="AD31" s="19">
        <f t="shared" si="5"/>
        <v>291.85000000000002</v>
      </c>
      <c r="AE31" s="19">
        <f t="shared" si="6"/>
        <v>16.052</v>
      </c>
      <c r="AF31" s="9"/>
      <c r="AG31" s="9"/>
    </row>
    <row r="32" spans="2:33" ht="18" customHeight="1" x14ac:dyDescent="0.25">
      <c r="B32" s="30" t="s">
        <v>44</v>
      </c>
      <c r="C32" s="64">
        <f t="shared" ref="C32:O32" si="9">SUM(C9:C31)</f>
        <v>5560.936999999999</v>
      </c>
      <c r="D32" s="65">
        <f t="shared" si="9"/>
        <v>4663.8339999999998</v>
      </c>
      <c r="E32" s="65">
        <f t="shared" si="9"/>
        <v>4390.1250000000009</v>
      </c>
      <c r="F32" s="66">
        <f t="shared" si="9"/>
        <v>6192.3340000000007</v>
      </c>
      <c r="G32" s="66">
        <f t="shared" si="9"/>
        <v>5072.6650000000018</v>
      </c>
      <c r="H32" s="66">
        <f t="shared" si="9"/>
        <v>6117.3490000000002</v>
      </c>
      <c r="I32" s="66">
        <f t="shared" si="9"/>
        <v>3811.4349999999995</v>
      </c>
      <c r="J32" s="66">
        <f t="shared" si="9"/>
        <v>2658.9229999999998</v>
      </c>
      <c r="K32" s="66">
        <f t="shared" si="9"/>
        <v>2601.2290000000003</v>
      </c>
      <c r="L32" s="66">
        <f t="shared" si="9"/>
        <v>4035.3250000000003</v>
      </c>
      <c r="M32" s="66">
        <f t="shared" si="9"/>
        <v>3640.7069999999999</v>
      </c>
      <c r="N32" s="66">
        <f t="shared" si="9"/>
        <v>3548.1379999999999</v>
      </c>
      <c r="O32" s="66">
        <f t="shared" si="9"/>
        <v>4672.9229999999998</v>
      </c>
      <c r="P32" s="9">
        <f t="shared" ref="P32:AB32" si="10">SUM(P9:P31)</f>
        <v>5070.3729999999987</v>
      </c>
      <c r="Q32" s="9">
        <f t="shared" si="10"/>
        <v>3407.54</v>
      </c>
      <c r="R32" s="9">
        <f t="shared" si="10"/>
        <v>5516.7069999999994</v>
      </c>
      <c r="S32" s="9">
        <f t="shared" si="10"/>
        <v>4562.0200000000004</v>
      </c>
      <c r="T32" s="9">
        <f t="shared" si="10"/>
        <v>5170.8600000000006</v>
      </c>
      <c r="U32" s="9">
        <f t="shared" si="10"/>
        <v>3827.0190000000002</v>
      </c>
      <c r="V32" s="9">
        <f t="shared" si="10"/>
        <v>4360.3720000000012</v>
      </c>
      <c r="W32" s="9">
        <f t="shared" si="10"/>
        <v>3168.4289999999996</v>
      </c>
      <c r="X32" s="9">
        <f t="shared" si="10"/>
        <v>3430.625</v>
      </c>
      <c r="Y32" s="9">
        <f t="shared" si="10"/>
        <v>2736.2529999999997</v>
      </c>
      <c r="Z32" s="9">
        <f t="shared" si="10"/>
        <v>3393.5660000000003</v>
      </c>
      <c r="AA32" s="9">
        <f t="shared" si="10"/>
        <v>2899.6179999999999</v>
      </c>
      <c r="AB32" s="9">
        <f>SUM(AB9:AB31)</f>
        <v>3485.6239999999993</v>
      </c>
      <c r="AC32" s="12">
        <f>AVERAGE(C32:AB32)</f>
        <v>4153.6511538461546</v>
      </c>
      <c r="AD32" s="10">
        <f>MAX(C32:AB32)</f>
        <v>6192.3340000000007</v>
      </c>
      <c r="AE32" s="10">
        <f t="shared" si="6"/>
        <v>2601.2290000000003</v>
      </c>
      <c r="AF32" s="9"/>
    </row>
    <row r="33" spans="2:31" ht="18" customHeight="1" x14ac:dyDescent="0.25">
      <c r="B33" s="31" t="s">
        <v>47</v>
      </c>
      <c r="C33" s="76"/>
      <c r="D33" s="77"/>
      <c r="E33" s="77"/>
      <c r="F33" s="77"/>
      <c r="G33" s="9">
        <f>AVERAGE(C32:G32)</f>
        <v>5175.9790000000012</v>
      </c>
      <c r="H33" s="9">
        <f t="shared" ref="H33:S33" si="11">AVERAGE(D32:H32)</f>
        <v>5287.2614000000003</v>
      </c>
      <c r="I33" s="9">
        <f t="shared" si="11"/>
        <v>5116.7816000000003</v>
      </c>
      <c r="J33" s="9">
        <f t="shared" si="11"/>
        <v>4770.5412000000006</v>
      </c>
      <c r="K33" s="9">
        <f t="shared" si="11"/>
        <v>4052.3202000000006</v>
      </c>
      <c r="L33" s="9">
        <f t="shared" si="11"/>
        <v>3844.8521999999998</v>
      </c>
      <c r="M33" s="9">
        <f t="shared" si="11"/>
        <v>3349.5237999999999</v>
      </c>
      <c r="N33" s="9">
        <f t="shared" si="11"/>
        <v>3296.8643999999999</v>
      </c>
      <c r="O33" s="9">
        <f t="shared" si="11"/>
        <v>3699.6644000000001</v>
      </c>
      <c r="P33" s="9">
        <f t="shared" si="11"/>
        <v>4193.4931999999999</v>
      </c>
      <c r="Q33" s="9">
        <f t="shared" si="11"/>
        <v>4067.9362000000001</v>
      </c>
      <c r="R33" s="9">
        <f t="shared" si="11"/>
        <v>4443.136199999999</v>
      </c>
      <c r="S33" s="9">
        <f t="shared" si="11"/>
        <v>4645.9125999999997</v>
      </c>
      <c r="T33" s="9">
        <f>AVERAGE(P32:T32)</f>
        <v>4745.5</v>
      </c>
      <c r="U33" s="9">
        <f t="shared" ref="U33:AB33" si="12">AVERAGE(Q32:U32)</f>
        <v>4496.8292000000001</v>
      </c>
      <c r="V33" s="9">
        <f t="shared" si="12"/>
        <v>4687.3956000000007</v>
      </c>
      <c r="W33" s="9">
        <f t="shared" si="12"/>
        <v>4217.74</v>
      </c>
      <c r="X33" s="9">
        <f t="shared" si="12"/>
        <v>3991.4610000000002</v>
      </c>
      <c r="Y33" s="9">
        <f t="shared" si="12"/>
        <v>3504.5396000000001</v>
      </c>
      <c r="Z33" s="9">
        <f t="shared" si="12"/>
        <v>3417.8489999999997</v>
      </c>
      <c r="AA33" s="9">
        <f t="shared" si="12"/>
        <v>3125.6982000000003</v>
      </c>
      <c r="AB33" s="9">
        <f t="shared" si="12"/>
        <v>3189.1372000000001</v>
      </c>
      <c r="AC33" s="12"/>
      <c r="AD33" s="10"/>
      <c r="AE33" s="10"/>
    </row>
    <row r="34" spans="2:31" ht="18" customHeight="1" x14ac:dyDescent="0.25">
      <c r="B34" s="31" t="s">
        <v>52</v>
      </c>
      <c r="C34" s="76"/>
      <c r="D34" s="77"/>
      <c r="E34" s="77"/>
      <c r="F34" s="77"/>
      <c r="G34" s="77"/>
      <c r="H34" s="77"/>
      <c r="I34" s="77"/>
      <c r="J34" s="77"/>
      <c r="K34" s="77"/>
      <c r="L34" s="9">
        <f>AVERAGE(C32:L32)</f>
        <v>4510.4156000000003</v>
      </c>
      <c r="M34" s="9">
        <f t="shared" ref="M34:X34" si="13">AVERAGE(D32:M32)</f>
        <v>4318.3926000000001</v>
      </c>
      <c r="N34" s="9">
        <f t="shared" si="13"/>
        <v>4206.8230000000003</v>
      </c>
      <c r="O34" s="9">
        <f t="shared" si="13"/>
        <v>4235.1028000000006</v>
      </c>
      <c r="P34" s="9">
        <f t="shared" si="13"/>
        <v>4122.9067000000005</v>
      </c>
      <c r="Q34" s="9">
        <f t="shared" si="13"/>
        <v>3956.3941999999997</v>
      </c>
      <c r="R34" s="9">
        <f t="shared" si="13"/>
        <v>3896.3299999999995</v>
      </c>
      <c r="S34" s="9">
        <f t="shared" si="13"/>
        <v>3971.3884999999996</v>
      </c>
      <c r="T34" s="9">
        <f t="shared" si="13"/>
        <v>4222.5821999999998</v>
      </c>
      <c r="U34" s="9">
        <f t="shared" si="13"/>
        <v>4345.1612000000005</v>
      </c>
      <c r="V34" s="9">
        <f t="shared" si="13"/>
        <v>4377.6659</v>
      </c>
      <c r="W34" s="9">
        <f t="shared" si="13"/>
        <v>4330.4381000000003</v>
      </c>
      <c r="X34" s="9">
        <f t="shared" si="13"/>
        <v>4318.6867999999995</v>
      </c>
      <c r="Y34" s="9">
        <f>AVERAGE(P32:Y32)</f>
        <v>4125.0198</v>
      </c>
      <c r="Z34" s="9">
        <f>AVERAGE(Q32:Z32)</f>
        <v>3957.3390999999997</v>
      </c>
      <c r="AA34" s="9">
        <f>AVERAGE(R32:AA32)</f>
        <v>3906.5469000000003</v>
      </c>
      <c r="AB34" s="24">
        <f>AVERAGE(S32:AB32)</f>
        <v>3703.4386</v>
      </c>
      <c r="AC34" s="9"/>
      <c r="AD34" s="9"/>
      <c r="AE34" s="9"/>
    </row>
    <row r="35" spans="2:31" x14ac:dyDescent="0.25">
      <c r="Y35" s="5"/>
      <c r="Z35" s="5"/>
      <c r="AA35" s="5"/>
      <c r="AB35" s="5"/>
    </row>
    <row r="36" spans="2:31" ht="15" customHeight="1" x14ac:dyDescent="0.25">
      <c r="C36" s="92" t="s">
        <v>75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1" t="str">
        <f>C36</f>
        <v>Source: Nebraska Upper NRD database (URNRD_KS_RESPONSE.accdb), provided in response to the Kansas discovery request during the Kansas v. Nebraska &amp; Colorado trial (2012).</v>
      </c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</row>
    <row r="37" spans="2:31" ht="15" customHeight="1" x14ac:dyDescent="0.25"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</row>
    <row r="38" spans="2:31" ht="9.75" customHeight="1" x14ac:dyDescent="0.25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2:31" x14ac:dyDescent="0.25">
      <c r="C39" s="33" t="s">
        <v>48</v>
      </c>
      <c r="R39" s="75" t="str">
        <f t="shared" ref="R39:R41" si="14">C39</f>
        <v>Notes:</v>
      </c>
    </row>
    <row r="40" spans="2:31" ht="15" customHeight="1" x14ac:dyDescent="0.25">
      <c r="C40" s="21" t="s">
        <v>79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32" t="str">
        <f t="shared" si="14"/>
        <v>(1) Usage data reported in inches and converted to acre-feet.</v>
      </c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2:31" x14ac:dyDescent="0.25">
      <c r="C41" t="s">
        <v>67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32" t="str">
        <f t="shared" si="14"/>
        <v>(2) Well 49225 consists of two wells under one id number.</v>
      </c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2:31" x14ac:dyDescent="0.25">
      <c r="R42" s="32"/>
    </row>
  </sheetData>
  <mergeCells count="12">
    <mergeCell ref="C36:Q37"/>
    <mergeCell ref="R36:AE37"/>
    <mergeCell ref="C2:Q2"/>
    <mergeCell ref="C3:Q3"/>
    <mergeCell ref="C4:Q4"/>
    <mergeCell ref="C5:Q5"/>
    <mergeCell ref="C6:Q6"/>
    <mergeCell ref="R2:AE2"/>
    <mergeCell ref="R3:AE3"/>
    <mergeCell ref="R4:AE4"/>
    <mergeCell ref="R5:AE5"/>
    <mergeCell ref="R6:AE6"/>
  </mergeCells>
  <printOptions horizontalCentered="1"/>
  <pageMargins left="0.2" right="0.2" top="0.5" bottom="0.5" header="0.3" footer="0.3"/>
  <pageSetup scale="80" fitToWidth="2" pageOrder="overThenDown" orientation="landscape" r:id="rId1"/>
  <headerFooter>
    <oddFooter>&amp;C&amp;P of &amp;N&amp;R&amp;D</oddFooter>
  </headerFooter>
  <colBreaks count="1" manualBreakCount="1">
    <brk id="17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57"/>
  <sheetViews>
    <sheetView topLeftCell="A22" zoomScaleNormal="100" workbookViewId="0">
      <selection activeCell="M45" sqref="M45"/>
    </sheetView>
  </sheetViews>
  <sheetFormatPr defaultRowHeight="15" x14ac:dyDescent="0.25"/>
  <sheetData>
    <row r="2" spans="3:11" ht="18.75" x14ac:dyDescent="0.3">
      <c r="C2" s="93" t="s">
        <v>71</v>
      </c>
      <c r="D2" s="93"/>
      <c r="E2" s="93"/>
      <c r="F2" s="93"/>
      <c r="G2" s="93"/>
      <c r="H2" s="93"/>
      <c r="I2" s="93"/>
      <c r="J2" s="93"/>
      <c r="K2" s="93"/>
    </row>
    <row r="3" spans="3:11" ht="18.75" x14ac:dyDescent="0.3">
      <c r="C3" s="14" t="s">
        <v>49</v>
      </c>
      <c r="D3" s="13"/>
      <c r="E3" s="13"/>
      <c r="F3" s="13"/>
      <c r="G3" s="13"/>
      <c r="H3" s="13"/>
      <c r="I3" s="13"/>
      <c r="J3" s="13"/>
      <c r="K3" s="13"/>
    </row>
    <row r="4" spans="3:11" ht="18.75" x14ac:dyDescent="0.3">
      <c r="C4" s="14" t="s">
        <v>50</v>
      </c>
      <c r="D4" s="13"/>
      <c r="E4" s="13"/>
      <c r="F4" s="13"/>
      <c r="G4" s="13"/>
      <c r="H4" s="13"/>
      <c r="I4" s="13"/>
      <c r="J4" s="13"/>
      <c r="K4" s="13"/>
    </row>
    <row r="5" spans="3:11" ht="18.75" x14ac:dyDescent="0.3">
      <c r="C5" s="14" t="s">
        <v>51</v>
      </c>
      <c r="D5" s="13"/>
      <c r="E5" s="13"/>
      <c r="F5" s="13"/>
      <c r="G5" s="13"/>
      <c r="H5" s="13"/>
      <c r="I5" s="13"/>
      <c r="J5" s="13"/>
      <c r="K5" s="13"/>
    </row>
    <row r="6" spans="3:11" ht="18.75" x14ac:dyDescent="0.3">
      <c r="C6" s="14" t="s">
        <v>76</v>
      </c>
      <c r="D6" s="13"/>
      <c r="E6" s="13"/>
      <c r="F6" s="13"/>
      <c r="G6" s="13"/>
      <c r="H6" s="13"/>
      <c r="I6" s="13"/>
      <c r="J6" s="13"/>
      <c r="K6" s="13"/>
    </row>
    <row r="28" spans="3:11" x14ac:dyDescent="0.25">
      <c r="C28" s="92" t="s">
        <v>75</v>
      </c>
      <c r="D28" s="92"/>
      <c r="E28" s="92"/>
      <c r="F28" s="92"/>
      <c r="G28" s="92"/>
      <c r="H28" s="92"/>
      <c r="I28" s="92"/>
      <c r="J28" s="92"/>
      <c r="K28" s="92"/>
    </row>
    <row r="29" spans="3:11" x14ac:dyDescent="0.25">
      <c r="C29" s="92"/>
      <c r="D29" s="92"/>
      <c r="E29" s="92"/>
      <c r="F29" s="92"/>
      <c r="G29" s="92"/>
      <c r="H29" s="92"/>
      <c r="I29" s="92"/>
      <c r="J29" s="92"/>
      <c r="K29" s="92"/>
    </row>
    <row r="31" spans="3:11" ht="18.75" x14ac:dyDescent="0.3">
      <c r="C31" s="93" t="s">
        <v>72</v>
      </c>
      <c r="D31" s="93"/>
      <c r="E31" s="93"/>
      <c r="F31" s="93"/>
      <c r="G31" s="93"/>
      <c r="H31" s="93"/>
      <c r="I31" s="93"/>
      <c r="J31" s="93"/>
      <c r="K31" s="93"/>
    </row>
    <row r="32" spans="3:11" ht="18.75" x14ac:dyDescent="0.3">
      <c r="C32" s="14" t="s">
        <v>49</v>
      </c>
      <c r="D32" s="13"/>
      <c r="E32" s="13"/>
      <c r="F32" s="13"/>
      <c r="G32" s="13"/>
      <c r="H32" s="13"/>
      <c r="I32" s="13"/>
      <c r="J32" s="13"/>
      <c r="K32" s="13"/>
    </row>
    <row r="33" spans="3:11" ht="18.75" x14ac:dyDescent="0.3">
      <c r="C33" s="14" t="s">
        <v>70</v>
      </c>
      <c r="D33" s="13"/>
      <c r="E33" s="13"/>
      <c r="F33" s="13"/>
      <c r="G33" s="13"/>
      <c r="H33" s="13"/>
      <c r="I33" s="13"/>
      <c r="J33" s="13"/>
      <c r="K33" s="13"/>
    </row>
    <row r="34" spans="3:11" ht="18.75" x14ac:dyDescent="0.3">
      <c r="C34" s="14" t="s">
        <v>51</v>
      </c>
      <c r="D34" s="13"/>
      <c r="E34" s="13"/>
      <c r="F34" s="13"/>
      <c r="G34" s="13"/>
      <c r="H34" s="13"/>
      <c r="I34" s="13"/>
      <c r="J34" s="13"/>
      <c r="K34" s="13"/>
    </row>
    <row r="35" spans="3:11" ht="18.75" x14ac:dyDescent="0.3">
      <c r="C35" s="14" t="s">
        <v>77</v>
      </c>
      <c r="D35" s="13"/>
      <c r="E35" s="13"/>
      <c r="F35" s="13"/>
      <c r="G35" s="13"/>
      <c r="H35" s="13"/>
      <c r="I35" s="13"/>
      <c r="J35" s="13"/>
      <c r="K35" s="13"/>
    </row>
    <row r="56" spans="3:11" ht="15" customHeight="1" x14ac:dyDescent="0.25">
      <c r="C56" s="92" t="s">
        <v>75</v>
      </c>
      <c r="D56" s="92"/>
      <c r="E56" s="92"/>
      <c r="F56" s="92"/>
      <c r="G56" s="92"/>
      <c r="H56" s="92"/>
      <c r="I56" s="92"/>
      <c r="J56" s="92"/>
      <c r="K56" s="92"/>
    </row>
    <row r="57" spans="3:11" x14ac:dyDescent="0.25">
      <c r="C57" s="92"/>
      <c r="D57" s="92"/>
      <c r="E57" s="92"/>
      <c r="F57" s="92"/>
      <c r="G57" s="92"/>
      <c r="H57" s="92"/>
      <c r="I57" s="92"/>
      <c r="J57" s="92"/>
      <c r="K57" s="92"/>
    </row>
  </sheetData>
  <mergeCells count="4">
    <mergeCell ref="C28:K29"/>
    <mergeCell ref="C56:K57"/>
    <mergeCell ref="C2:K2"/>
    <mergeCell ref="C31:K31"/>
  </mergeCells>
  <printOptions horizontalCentered="1"/>
  <pageMargins left="0.45" right="0.45" top="0.5" bottom="0.75" header="0.3" footer="0.3"/>
  <pageSetup orientation="portrait" r:id="rId1"/>
  <headerFooter>
    <oddFooter>&amp;R&amp;D</oddFooter>
  </headerFooter>
  <rowBreaks count="1" manualBreakCount="1">
    <brk id="30" min="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histuse</vt:lpstr>
      <vt:lpstr>usage summary report</vt:lpstr>
      <vt:lpstr>GRAPHS</vt:lpstr>
      <vt:lpstr>hist_use</vt:lpstr>
      <vt:lpstr>GRAPHS!Print_Area</vt:lpstr>
      <vt:lpstr>'usage summary report'!Print_Area</vt:lpstr>
      <vt:lpstr>'usage summary report'!Print_Titles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Schenk</dc:creator>
  <cp:lastModifiedBy>Angela Schenk</cp:lastModifiedBy>
  <cp:lastPrinted>2013-07-01T14:46:40Z</cp:lastPrinted>
  <dcterms:created xsi:type="dcterms:W3CDTF">2013-06-12T22:28:03Z</dcterms:created>
  <dcterms:modified xsi:type="dcterms:W3CDTF">2013-07-01T17:38:06Z</dcterms:modified>
</cp:coreProperties>
</file>