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390" windowWidth="16995" windowHeight="10500" activeTab="1"/>
  </bookViews>
  <sheets>
    <sheet name="Documentation" sheetId="1" r:id="rId1"/>
    <sheet name="Accounting-Input-tab" sheetId="2" r:id="rId2"/>
    <sheet name="Attachment7" sheetId="3" r:id="rId3"/>
  </sheets>
  <externalReferences>
    <externalReference r:id="rId6"/>
  </externalReferences>
  <definedNames>
    <definedName name="recharge">'[1]rech'!$A$19:$L$34</definedName>
    <definedName name="type">'[1]rech'!$A$5:$C$12</definedName>
  </definedNames>
  <calcPr fullCalcOnLoad="1"/>
</workbook>
</file>

<file path=xl/comments2.xml><?xml version="1.0" encoding="utf-8"?>
<comments xmlns="http://schemas.openxmlformats.org/spreadsheetml/2006/main">
  <authors>
    <author>hcao</author>
  </authors>
  <commentList>
    <comment ref="C228" authorId="0">
      <text>
        <r>
          <rPr>
            <b/>
            <sz val="8"/>
            <rFont val="Tahoma"/>
            <family val="2"/>
          </rPr>
          <t>hcao:</t>
        </r>
        <r>
          <rPr>
            <sz val="8"/>
            <rFont val="Tahoma"/>
            <family val="2"/>
          </rPr>
          <t xml:space="preserve">
Cell B29, Input_Output, Lovewell_Ops_2009</t>
        </r>
      </text>
    </comment>
  </commentList>
</comments>
</file>

<file path=xl/sharedStrings.xml><?xml version="1.0" encoding="utf-8"?>
<sst xmlns="http://schemas.openxmlformats.org/spreadsheetml/2006/main" count="582" uniqueCount="251">
  <si>
    <t>Groundwater Data</t>
  </si>
  <si>
    <t>North Fork Subbasin</t>
  </si>
  <si>
    <t>GW CBCU Colorado</t>
  </si>
  <si>
    <t/>
  </si>
  <si>
    <t>GW CBCU Kansas</t>
  </si>
  <si>
    <t>GW CBCU Nebraska</t>
  </si>
  <si>
    <t>Arikaree Subbasin</t>
  </si>
  <si>
    <t>Buffalo Subbasin</t>
  </si>
  <si>
    <t>Rock Subbasin</t>
  </si>
  <si>
    <t>South Fork Subbasin</t>
  </si>
  <si>
    <t>Frenchman Subbasin</t>
  </si>
  <si>
    <t>Driftwood Subbasin</t>
  </si>
  <si>
    <t>Red Willow Subbasin</t>
  </si>
  <si>
    <t>Medicine Creek Subbasin</t>
  </si>
  <si>
    <t>Beaver Subbasin</t>
  </si>
  <si>
    <t>Sappa Subbasin</t>
  </si>
  <si>
    <t>Prairie Dog Subbasin</t>
  </si>
  <si>
    <t>Mainstem Subbasin</t>
  </si>
  <si>
    <t>GW CBCU Nebraska Above Guide Rock</t>
  </si>
  <si>
    <t>GW CBCU Nebraska Below Guide Rock</t>
  </si>
  <si>
    <t>Import Water Data</t>
  </si>
  <si>
    <t>Imported Water Nebraska</t>
  </si>
  <si>
    <t>Imported Water Nebraska Above Guide Rock</t>
  </si>
  <si>
    <t>Imported Water Nebraska Below Guide Rock</t>
  </si>
  <si>
    <t>Total</t>
  </si>
  <si>
    <t>SW Pumping Data</t>
  </si>
  <si>
    <t>SW Diversions - Irrigation -Non-Federal Canals- Colorado</t>
  </si>
  <si>
    <t>SW Diversions - Irrigation - Small Pumps - Colorado</t>
  </si>
  <si>
    <t>SW Diversions - M&amp;I - Colorado</t>
  </si>
  <si>
    <t>SW Diversions - Irrigation - Non-Federal Canals- Kansas</t>
  </si>
  <si>
    <t>SW Diversions - Irrigation - Small Pumps - Kansas</t>
  </si>
  <si>
    <t>SW Diversions - M&amp;I - Kansas</t>
  </si>
  <si>
    <t>SW Diversions - Irrigation - Non-Federal Canals - Nebraska</t>
  </si>
  <si>
    <t>SW Diversions - Irrigation - Small Pumps - Nebraska</t>
  </si>
  <si>
    <t>SW Diversions - M&amp;I - Nebraska</t>
  </si>
  <si>
    <t>SW Diversions - Irrigation - Non-Federal Canals - Nebraska -Below Gage</t>
  </si>
  <si>
    <t>SW Diversions - Irrigation - Small Pumps -Nebraska - Below Gage</t>
  </si>
  <si>
    <t>SW Diversions - M&amp;I - Nebraska - Below Gage</t>
  </si>
  <si>
    <t>SW Diversions - Irrigation - Non-Federal Canals - Nebraska Below Guide Rock</t>
  </si>
  <si>
    <t>SW Diversions - Irrigation - Small Pumps - Nebraska Below Guide Rock</t>
  </si>
  <si>
    <t>SW Diversions - M&amp;I - Nebraska - Below Guide Rock</t>
  </si>
  <si>
    <t>Non-Federal SW Consumptive Use</t>
  </si>
  <si>
    <t>% Non-Federal Canal Diversion Consumed</t>
  </si>
  <si>
    <t>% Small Surface Water Pumps Consumed</t>
  </si>
  <si>
    <t>%  Municipal And Industrial SW Consumed</t>
  </si>
  <si>
    <t>Non-Federal Reservoir Evaporation Data</t>
  </si>
  <si>
    <t>Non-Federal Reservoir Evaporation - Colorado</t>
  </si>
  <si>
    <t>Non-Federal Reservoir Evaporation - Kansas</t>
  </si>
  <si>
    <t>Non-Federal Reservoir Evaporation - Nebraska</t>
  </si>
  <si>
    <t>Non-Federal Reservoir Evaporation - Nebraska - Below Gage</t>
  </si>
  <si>
    <t>Non-Federal Reservoir Evaporation - Nebraska - Above Guide Rock Gage - Whole Basin Value:</t>
  </si>
  <si>
    <t>Non-Federal Reservoir Evaporation - Nebraska - Below Guide Rock Gage - Whole Basin Value:</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</si>
  <si>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</si>
  <si>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</si>
  <si>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</si>
  <si>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</si>
  <si>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</si>
  <si>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</si>
  <si>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</si>
  <si>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Driftwood Creek Near McCook</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</si>
  <si>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</si>
  <si>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</si>
  <si>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</si>
  <si>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</si>
  <si>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</si>
  <si>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</si>
  <si>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</si>
  <si>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</si>
  <si>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</si>
  <si>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</si>
  <si>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</si>
  <si>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</si>
  <si>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</si>
  <si>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</si>
  <si>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</si>
  <si>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</si>
  <si>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</si>
  <si>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</si>
  <si>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</si>
  <si>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</si>
  <si>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</si>
  <si>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</si>
  <si>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</si>
  <si>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</si>
  <si>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</si>
  <si>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</si>
  <si>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</si>
  <si>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</si>
  <si>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</si>
  <si>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</si>
  <si>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</si>
  <si>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</si>
  <si>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</si>
  <si>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</si>
  <si>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</si>
  <si>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</si>
  <si>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 xml:space="preserve">Lovewell Reservoir Ev charged to the Republican River </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</si>
  <si>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</si>
  <si>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</si>
  <si>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</si>
  <si>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</si>
  <si>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</si>
  <si>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</si>
  <si>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</si>
  <si>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</si>
  <si>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</si>
  <si>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</si>
  <si>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</si>
  <si>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</si>
  <si>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</si>
  <si>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</si>
  <si>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</si>
  <si>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Almena Canal Diversions</t>
  </si>
  <si>
    <t>Almena Canal % Return Flow</t>
  </si>
  <si>
    <t>Bartley Canal Diversion</t>
  </si>
  <si>
    <t>Bartley Canal % Return Flow</t>
  </si>
  <si>
    <t>Cambridge Canal Diversion</t>
  </si>
  <si>
    <t>Cambridge Canal % Return Flow</t>
  </si>
  <si>
    <t>Naponee Canal Diversion</t>
  </si>
  <si>
    <t>Naponee Canal % Return Flow</t>
  </si>
  <si>
    <t>Franklin Canal Diversion</t>
  </si>
  <si>
    <t>Franklin Canal % Return Flow</t>
  </si>
  <si>
    <t>Franklin Pump Canal Diversions</t>
  </si>
  <si>
    <t>Franklin Pump Canal % Return Flow</t>
  </si>
  <si>
    <t>Superior Canal Diversions</t>
  </si>
  <si>
    <t>Superior Canal % Return Flow</t>
  </si>
  <si>
    <t>Courtland Canal Diversions At Headgate</t>
  </si>
  <si>
    <t>Diversions to Nebraska Courtland</t>
  </si>
  <si>
    <t>Nebraska Courtland % Return Flow</t>
  </si>
  <si>
    <t>Courtland Canal, Loss in NE assigned to upper Courtland KS</t>
  </si>
  <si>
    <t xml:space="preserve">Courtland Canal, Loss in NE assigned to delivery to Lovewell </t>
  </si>
  <si>
    <t>Courtland Canal At Kansas-Nebraska State Line</t>
  </si>
  <si>
    <t>Courtland Canal Diversions to the Upper Courtland District</t>
  </si>
  <si>
    <t>Courtland Canal Above Lovewell %  Return Flow</t>
  </si>
  <si>
    <t>Courtland Canal, Loss assigned to deliveries of water to Lovewell, Stateline to Lovewell</t>
  </si>
  <si>
    <t>Courtland Canal Deliveries To Lovewell Reservoir</t>
  </si>
  <si>
    <t>Diversions of Republican River water from Lovewell Reservoir to the Courtland Canal below Lovewell</t>
  </si>
  <si>
    <t>Courtland Canal Below Lovewell % Return Flow</t>
  </si>
  <si>
    <t>To allocate Harlan County evaporation:</t>
  </si>
  <si>
    <t>Kansas Bostwick Diversions During Irrigation Season</t>
  </si>
  <si>
    <t>Nebraska Bostwick Diversions During Irrigation Season</t>
  </si>
  <si>
    <t>Irrigation</t>
  </si>
  <si>
    <t>Accounting</t>
  </si>
  <si>
    <t>BASIN_NAME</t>
  </si>
  <si>
    <t>Pumping</t>
  </si>
  <si>
    <t>Recharge</t>
  </si>
  <si>
    <t>NetPump_af</t>
  </si>
  <si>
    <t>Input sheet cell</t>
  </si>
  <si>
    <t>BEAVER CREEK</t>
  </si>
  <si>
    <t>BIG CREEK</t>
  </si>
  <si>
    <t>N F SMOKY HILL RIVER</t>
  </si>
  <si>
    <t>N F SOLOMON RIVER</t>
  </si>
  <si>
    <t>PRAIRIE DOG CREEK</t>
  </si>
  <si>
    <t>REPUBLICAN RIVER</t>
  </si>
  <si>
    <t>S F REPUBLICAN RIVER</t>
  </si>
  <si>
    <t>S F SOLOMON RIVER</t>
  </si>
  <si>
    <t>SALINE RIVER</t>
  </si>
  <si>
    <t>SAPPA CREEK</t>
  </si>
  <si>
    <t>M&amp;I</t>
  </si>
  <si>
    <t>c132</t>
  </si>
  <si>
    <t>c138</t>
  </si>
  <si>
    <t>c133</t>
  </si>
  <si>
    <t>c245</t>
  </si>
  <si>
    <t>c246</t>
  </si>
  <si>
    <t>Calendar Year 2009</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</si>
  <si>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</si>
  <si>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</si>
  <si>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</si>
  <si>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</si>
  <si>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</si>
  <si>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</si>
  <si>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</si>
  <si>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</si>
  <si>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</si>
  <si>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</si>
  <si>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</si>
  <si>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</si>
  <si>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</si>
  <si>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</si>
  <si>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</si>
  <si>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</si>
  <si>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</si>
  <si>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</si>
  <si>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</si>
  <si>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</si>
  <si>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Percent Field</t>
  </si>
  <si>
    <t>Total return</t>
  </si>
  <si>
    <t>Return as</t>
  </si>
  <si>
    <t>Diversion</t>
  </si>
  <si>
    <t>Waste-Way</t>
  </si>
  <si>
    <t>Deliveries</t>
  </si>
  <si>
    <t>from District</t>
  </si>
  <si>
    <t>and Canal</t>
  </si>
  <si>
    <t>to Stream</t>
  </si>
  <si>
    <t>Percent of</t>
  </si>
  <si>
    <t>Factor</t>
  </si>
  <si>
    <t>Loss That</t>
  </si>
  <si>
    <t>from Canal</t>
  </si>
  <si>
    <t>Returns to</t>
  </si>
  <si>
    <t>and Field</t>
  </si>
  <si>
    <t>the Stream</t>
  </si>
  <si>
    <t>Loss</t>
  </si>
  <si>
    <t>Name Canal</t>
  </si>
  <si>
    <t>Headgate</t>
  </si>
  <si>
    <t>Sum of</t>
  </si>
  <si>
    <t xml:space="preserve">Sum of </t>
  </si>
  <si>
    <t>Col 2 - Col 4</t>
  </si>
  <si>
    <t>1 -Weighted</t>
  </si>
  <si>
    <t>Col 4 x</t>
  </si>
  <si>
    <t>Col 5 +</t>
  </si>
  <si>
    <t xml:space="preserve">Estimated </t>
  </si>
  <si>
    <t>Col 8 x</t>
  </si>
  <si>
    <t>Col 10/Col 2</t>
  </si>
  <si>
    <t>measured</t>
  </si>
  <si>
    <t>Deliveries to</t>
  </si>
  <si>
    <t>Average</t>
  </si>
  <si>
    <t>Percent Loss*</t>
  </si>
  <si>
    <t>spills to river</t>
  </si>
  <si>
    <t>the field</t>
  </si>
  <si>
    <t>Efficiency of</t>
  </si>
  <si>
    <t>Application</t>
  </si>
  <si>
    <t>System for</t>
  </si>
  <si>
    <t>the District*</t>
  </si>
  <si>
    <t>Example</t>
  </si>
  <si>
    <t>Culbertson</t>
  </si>
  <si>
    <t>Culbertson Extension</t>
  </si>
  <si>
    <t>Meeker - Driftwood</t>
  </si>
  <si>
    <t>Red Willow</t>
  </si>
  <si>
    <t>Bartley</t>
  </si>
  <si>
    <t>Cambridge</t>
  </si>
  <si>
    <t>Naponee</t>
  </si>
  <si>
    <t>Franklin</t>
  </si>
  <si>
    <t>Franklin Pump</t>
  </si>
  <si>
    <t>Almena</t>
  </si>
  <si>
    <t>Superior</t>
  </si>
  <si>
    <t>Nebraska Courtland</t>
  </si>
  <si>
    <t>Courtland Canal Above Lovewell (KS)</t>
  </si>
  <si>
    <t>Courtland Canal Below Lovewell</t>
  </si>
  <si>
    <t>* The average field efficiencies for each district and percent loss that returns to the stream may be reviewed and, if necessary, changed by the RRCA to improve the accuracy of the estimates.</t>
  </si>
  <si>
    <t>Diversion and Delivery Data are from following USBR files:</t>
  </si>
  <si>
    <t>Rows 17 &amp; 18:</t>
  </si>
  <si>
    <t>F-VAL3MWD.XLS</t>
  </si>
  <si>
    <t>Rows 19 - 22:</t>
  </si>
  <si>
    <t>F-CAMB3MWD.XLS</t>
  </si>
  <si>
    <t>Rows 23 - 25, 27 - 28:</t>
  </si>
  <si>
    <r>
      <t xml:space="preserve">NE-BOST3MWD.XLS </t>
    </r>
    <r>
      <rPr>
        <sz val="10"/>
        <color indexed="10"/>
        <rFont val="Arial"/>
        <family val="2"/>
      </rPr>
      <t>No diversions made by NE Bostwick in 2007</t>
    </r>
  </si>
  <si>
    <t>Row 26:</t>
  </si>
  <si>
    <r>
      <t xml:space="preserve">Need Information from Kansas </t>
    </r>
    <r>
      <rPr>
        <sz val="10"/>
        <color indexed="48"/>
        <rFont val="Arial"/>
        <family val="2"/>
      </rPr>
      <t>Information taken from USBR Tab2-07-08.xls</t>
    </r>
  </si>
  <si>
    <t>Rows 29 - 30::</t>
  </si>
  <si>
    <t>KS-BOST3MWD.XLS</t>
  </si>
  <si>
    <t>Count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</si>
</sst>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8"/>
      <name val="Tahoma"/>
      <family val="2"/>
    </font>
    <font>
      <b/>
      <sz val="8"/>
      <name val="Tahoma"/>
      <family val="2"/>
    </font>
    <font>
      <sz val="10"/>
      <color indexed="61"/>
      <name val="Arial"/>
      <family val="2"/>
    </font>
    <font>
      <sz val="10"/>
      <color indexed="10"/>
      <name val="Arial"/>
      <family val="2"/>
    </font>
    <font>
      <sz val="10"/>
      <color indexed="8"/>
      <name val="Arial"/>
      <family val="2"/>
    </font>
    <font>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
      <patternFill patternType="solid">
        <fgColor indexed="42"/>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Font="1" applyAlignment="1">
      <alignment/>
    </xf>
    <xf numFmtId="10" fontId="0" fillId="0" borderId="0" xfId="0" applyNumberFormat="1" applyAlignment="1">
      <alignment/>
    </xf>
    <xf numFmtId="0" fontId="2" fillId="0" borderId="0" xfId="0" applyFont="1" applyAlignment="1">
      <alignment/>
    </xf>
    <xf numFmtId="0" fontId="0" fillId="0" borderId="0" xfId="0" applyFill="1" applyAlignment="1">
      <alignment/>
    </xf>
    <xf numFmtId="1" fontId="0" fillId="0" borderId="0" xfId="0" applyNumberFormat="1" applyAlignment="1">
      <alignment/>
    </xf>
    <xf numFmtId="0" fontId="0" fillId="33" borderId="0" xfId="0" applyFill="1" applyAlignment="1">
      <alignment/>
    </xf>
    <xf numFmtId="9" fontId="0" fillId="0" borderId="0" xfId="0" applyNumberFormat="1" applyFill="1" applyAlignment="1">
      <alignment/>
    </xf>
    <xf numFmtId="0" fontId="0" fillId="34" borderId="0" xfId="0" applyFill="1" applyAlignment="1">
      <alignment/>
    </xf>
    <xf numFmtId="2" fontId="0" fillId="0" borderId="0" xfId="0" applyNumberFormat="1" applyAlignment="1">
      <alignment/>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xf>
    <xf numFmtId="0" fontId="0" fillId="0" borderId="10" xfId="0" applyBorder="1" applyAlignment="1">
      <alignment horizontal="center"/>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15" xfId="0" applyFont="1" applyBorder="1" applyAlignment="1">
      <alignment/>
    </xf>
    <xf numFmtId="0" fontId="7" fillId="0" borderId="18" xfId="0" applyFont="1" applyFill="1" applyBorder="1" applyAlignment="1">
      <alignment vertical="center"/>
    </xf>
    <xf numFmtId="1" fontId="7" fillId="0" borderId="18" xfId="0" applyNumberFormat="1" applyFont="1" applyFill="1" applyBorder="1" applyAlignment="1">
      <alignment vertical="center"/>
    </xf>
    <xf numFmtId="9" fontId="7" fillId="0" borderId="18" xfId="0" applyNumberFormat="1" applyFont="1" applyFill="1" applyBorder="1" applyAlignment="1">
      <alignment vertical="center"/>
    </xf>
    <xf numFmtId="0" fontId="0" fillId="0" borderId="18" xfId="0" applyBorder="1" applyAlignment="1">
      <alignment vertical="justify"/>
    </xf>
    <xf numFmtId="1" fontId="8" fillId="0" borderId="18" xfId="0" applyNumberFormat="1" applyFont="1" applyBorder="1" applyAlignment="1">
      <alignment horizontal="right"/>
    </xf>
    <xf numFmtId="1" fontId="8" fillId="0" borderId="18" xfId="0" applyNumberFormat="1" applyFont="1" applyBorder="1" applyAlignment="1">
      <alignment/>
    </xf>
    <xf numFmtId="1" fontId="0" fillId="0" borderId="18" xfId="0" applyNumberFormat="1" applyBorder="1" applyAlignment="1">
      <alignment/>
    </xf>
    <xf numFmtId="9" fontId="0" fillId="0" borderId="18" xfId="0" applyNumberFormat="1" applyBorder="1" applyAlignment="1">
      <alignment/>
    </xf>
    <xf numFmtId="0" fontId="9" fillId="0" borderId="18" xfId="0" applyFont="1" applyBorder="1" applyAlignment="1">
      <alignment vertical="justify"/>
    </xf>
    <xf numFmtId="1" fontId="9" fillId="0" borderId="18" xfId="0" applyNumberFormat="1" applyFont="1" applyBorder="1" applyAlignment="1">
      <alignment/>
    </xf>
    <xf numFmtId="9" fontId="9" fillId="0" borderId="18" xfId="0" applyNumberFormat="1" applyFont="1" applyBorder="1" applyAlignment="1">
      <alignment/>
    </xf>
    <xf numFmtId="1" fontId="8" fillId="0" borderId="18" xfId="0" applyNumberFormat="1" applyFont="1" applyFill="1" applyBorder="1" applyAlignment="1">
      <alignment/>
    </xf>
    <xf numFmtId="0" fontId="0" fillId="0" borderId="0" xfId="0" applyAlignment="1">
      <alignment horizontal="centerContinuous" vertical="center" wrapText="1"/>
    </xf>
    <xf numFmtId="0" fontId="4" fillId="0" borderId="18" xfId="58" applyFont="1" applyBorder="1">
      <alignment/>
      <protection/>
    </xf>
    <xf numFmtId="0" fontId="3" fillId="0" borderId="18" xfId="58" applyBorder="1">
      <alignment/>
      <protection/>
    </xf>
    <xf numFmtId="0" fontId="3" fillId="0" borderId="18" xfId="58" applyFont="1" applyBorder="1">
      <alignment/>
      <protection/>
    </xf>
    <xf numFmtId="0" fontId="3" fillId="0" borderId="0" xfId="58">
      <alignment/>
      <protection/>
    </xf>
    <xf numFmtId="1" fontId="4" fillId="0" borderId="18" xfId="58" applyNumberFormat="1" applyFont="1" applyBorder="1" applyAlignment="1">
      <alignment horizontal="right"/>
      <protection/>
    </xf>
    <xf numFmtId="0" fontId="3" fillId="35" borderId="18" xfId="58" applyFill="1" applyBorder="1">
      <alignment/>
      <protection/>
    </xf>
    <xf numFmtId="0" fontId="3" fillId="35" borderId="18" xfId="58" applyFont="1" applyFill="1" applyBorder="1">
      <alignment/>
      <protection/>
    </xf>
    <xf numFmtId="1" fontId="3" fillId="0" borderId="18" xfId="58" applyNumberFormat="1" applyBorder="1">
      <alignment/>
      <protection/>
    </xf>
    <xf numFmtId="0" fontId="3" fillId="0" borderId="18" xfId="58" applyBorder="1" applyAlignment="1">
      <alignment horizontal="center"/>
      <protection/>
    </xf>
    <xf numFmtId="0" fontId="3" fillId="0" borderId="18" xfId="58" applyFont="1" applyBorder="1" applyAlignment="1">
      <alignment horizontal="center"/>
      <protection/>
    </xf>
    <xf numFmtId="1" fontId="4" fillId="0" borderId="18" xfId="58" applyNumberFormat="1" applyFont="1" applyBorder="1">
      <alignment/>
      <protection/>
    </xf>
    <xf numFmtId="2" fontId="3" fillId="0" borderId="18" xfId="58" applyNumberFormat="1" applyBorder="1">
      <alignment/>
      <protection/>
    </xf>
    <xf numFmtId="2" fontId="4" fillId="0" borderId="18" xfId="58" applyNumberFormat="1" applyFont="1" applyBorder="1">
      <alignment/>
      <protection/>
    </xf>
    <xf numFmtId="0" fontId="3" fillId="0" borderId="18" xfId="58" applyFill="1" applyBorder="1">
      <alignment/>
      <protection/>
    </xf>
    <xf numFmtId="10" fontId="3" fillId="0" borderId="0" xfId="58" applyNumberFormat="1">
      <alignment/>
      <protection/>
    </xf>
    <xf numFmtId="1" fontId="3" fillId="36" borderId="18" xfId="58" applyNumberFormat="1" applyFill="1" applyBorder="1">
      <alignment/>
      <protection/>
    </xf>
    <xf numFmtId="10" fontId="0" fillId="0" borderId="0" xfId="0" applyNumberForma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22</xdr:row>
      <xdr:rowOff>0</xdr:rowOff>
    </xdr:from>
    <xdr:to>
      <xdr:col>14</xdr:col>
      <xdr:colOff>333375</xdr:colOff>
      <xdr:row>34</xdr:row>
      <xdr:rowOff>123825</xdr:rowOff>
    </xdr:to>
    <xdr:sp>
      <xdr:nvSpPr>
        <xdr:cNvPr id="1" name="TextBox 3"/>
        <xdr:cNvSpPr txBox="1">
          <a:spLocks noChangeArrowheads="1"/>
        </xdr:cNvSpPr>
      </xdr:nvSpPr>
      <xdr:spPr>
        <a:xfrm>
          <a:off x="981075" y="3619500"/>
          <a:ext cx="8810625" cy="2409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Documentation : summary of surface water diversions for input to  Input accounting spreadsheet  (file  KS_input_sheet_2009.xls)--April 13, 2010 --spp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sheet,</a:t>
          </a:r>
          <a:r>
            <a:rPr lang="en-US" cap="none" sz="1100" b="0" i="0" u="none" baseline="0">
              <a:solidFill>
                <a:srgbClr val="000000"/>
              </a:solidFill>
              <a:latin typeface="Calibri"/>
              <a:ea typeface="Calibri"/>
              <a:cs typeface="Calibri"/>
            </a:rPr>
            <a:t> a copy of sheet </a:t>
          </a:r>
          <a:r>
            <a:rPr lang="en-US" cap="none" sz="1100" b="0" i="0" u="none" baseline="0">
              <a:solidFill>
                <a:srgbClr val="000000"/>
              </a:solidFill>
              <a:latin typeface="Calibri"/>
              <a:ea typeface="Calibri"/>
              <a:cs typeface="Calibri"/>
            </a:rPr>
            <a:t>sw_cbcu_for_accounting_2009 in file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RRCS_Overlap_Groups_2009_prelim_KS_version.xls, summarizes surface water diversions by basin in column c; the summary is based on records 2:133 of sheet Rptd_SW_Irr_Use_2009 in the same file.  This excludes record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134,</a:t>
          </a:r>
          <a:r>
            <a:rPr lang="en-US" cap="none" sz="1100" b="0" i="0" u="none" baseline="0">
              <a:solidFill>
                <a:srgbClr val="000000"/>
              </a:solidFill>
              <a:latin typeface="Calibri"/>
              <a:ea typeface="Calibri"/>
              <a:cs typeface="Calibri"/>
            </a:rPr>
            <a:t> for Almena in Prairie Dog Basin, which is shown separately in the above table under Canal Data.  The table references Sheet Almena_Rptd_Use_2009, which shows 1,551 af pumping as reported by Bureau of Reclamation, and a return flow fraction as calculated in Attachment 7 of the RRCA Accounting spreadsheet file for 2009.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irrigation and M&amp;I, the table shows reported pumping, recharge and net pumping in each basin; copy reported pumping (col. b) to accounting input sheet cell as listed in column 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RCA_GM\KSData\For2008\final\Copy%20of%20RRCS_Overlap_Groups_2008_final_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sheetName val="refs"/>
      <sheetName val="almena_pds"/>
      <sheetName val="Net_Ac_Auth_Irr"/>
      <sheetName val="rech"/>
      <sheetName val="Rptd_GW_Irr_Use_2008"/>
      <sheetName val="Rptd_SW_Irr_Use_2008"/>
      <sheetName val="Almena_Rptd_Use_2008"/>
      <sheetName val="Non_Irr_Use_By_Gp_2008"/>
      <sheetName val="Non_Irr_Use_2008_ge_50af"/>
      <sheetName val="Non_Irr_Use_2008"/>
      <sheetName val="ne_wells_ks_use_2005-2008"/>
      <sheetName val="Non_Irr_Use_2008_LT_50af"/>
      <sheetName val="Authacres2008_gw.csv"/>
      <sheetName val="Authacres2008_sw.csv"/>
      <sheetName val="Pumprech2008.csv"/>
      <sheetName val="2008mi.csv"/>
      <sheetName val="Swrech2008.csv"/>
      <sheetName val="Rptd_SW_Irr_Use_2008_for_Acctg"/>
      <sheetName val="Rptd_SW_Use_by_basin_2008"/>
      <sheetName val="excluded_Net_Ac_Auth_Irr"/>
      <sheetName val="metered"/>
      <sheetName val="Rptd_GW_Irr_Use_2008_problems"/>
      <sheetName val="Coords_Non_Irr_Use_2008"/>
      <sheetName val="Coords_SW_Irr_Use_2008"/>
      <sheetName val="Coords_GW_Irr_Use_2008"/>
      <sheetName val="Rptd_GW_Irr_Use_2008_error_chk"/>
    </sheetNames>
    <sheetDataSet>
      <sheetData sheetId="4">
        <row r="5">
          <cell r="A5">
            <v>1</v>
          </cell>
          <cell r="B5" t="str">
            <v>Gravity</v>
          </cell>
          <cell r="C5">
            <v>0.3</v>
          </cell>
        </row>
        <row r="6">
          <cell r="A6">
            <v>2</v>
          </cell>
          <cell r="B6" t="str">
            <v>Drip</v>
          </cell>
          <cell r="C6">
            <v>0</v>
          </cell>
        </row>
        <row r="7">
          <cell r="A7">
            <v>3</v>
          </cell>
          <cell r="B7" t="str">
            <v>Center Pivot w/o drops</v>
          </cell>
          <cell r="C7">
            <v>0.17</v>
          </cell>
        </row>
        <row r="8">
          <cell r="A8">
            <v>4</v>
          </cell>
          <cell r="B8" t="str">
            <v>Center Pivot w drops</v>
          </cell>
          <cell r="C8">
            <v>0.12</v>
          </cell>
        </row>
        <row r="9">
          <cell r="A9">
            <v>5</v>
          </cell>
          <cell r="B9" t="str">
            <v>Other Sprinklers</v>
          </cell>
          <cell r="C9">
            <v>0.17</v>
          </cell>
        </row>
        <row r="10">
          <cell r="A10">
            <v>6</v>
          </cell>
          <cell r="B10" t="str">
            <v>Other</v>
          </cell>
          <cell r="C10">
            <v>0.17</v>
          </cell>
        </row>
        <row r="11">
          <cell r="A11">
            <v>7</v>
          </cell>
          <cell r="B11" t="str">
            <v>Drip &amp; other</v>
          </cell>
          <cell r="C11">
            <v>0</v>
          </cell>
        </row>
        <row r="12">
          <cell r="A12">
            <v>8</v>
          </cell>
          <cell r="B12" t="str">
            <v>Other</v>
          </cell>
          <cell r="C12">
            <v>0.17</v>
          </cell>
        </row>
        <row r="19">
          <cell r="A19" t="str">
            <v>CN</v>
          </cell>
          <cell r="B19" t="str">
            <v>Cheyenne</v>
          </cell>
          <cell r="C19">
            <v>0.009593452545746173</v>
          </cell>
          <cell r="D19">
            <v>0.0031829166139022307</v>
          </cell>
          <cell r="E19">
            <v>0.12287919138336677</v>
          </cell>
          <cell r="F19">
            <v>0.7952222499714737</v>
          </cell>
          <cell r="G19">
            <v>0.011391061815924601</v>
          </cell>
          <cell r="H19">
            <v>0.0426379366024177</v>
          </cell>
          <cell r="I19">
            <v>0</v>
          </cell>
          <cell r="J19">
            <v>0.0024733235472027596</v>
          </cell>
          <cell r="K19">
            <v>0.0126198675199662</v>
          </cell>
          <cell r="L19">
            <v>0.13044577138300908</v>
          </cell>
        </row>
        <row r="20">
          <cell r="A20" t="str">
            <v>DC</v>
          </cell>
          <cell r="B20" t="str">
            <v>Decatur</v>
          </cell>
          <cell r="C20">
            <v>0.14616324461846109</v>
          </cell>
          <cell r="D20">
            <v>0.020598516830650407</v>
          </cell>
          <cell r="E20">
            <v>0.12029763357499512</v>
          </cell>
          <cell r="F20">
            <v>0.5895848923439849</v>
          </cell>
          <cell r="G20">
            <v>0.027702136704457536</v>
          </cell>
          <cell r="H20">
            <v>0.04305959739142516</v>
          </cell>
          <cell r="I20">
            <v>0</v>
          </cell>
          <cell r="J20">
            <v>0.019265132052386585</v>
          </cell>
          <cell r="K20">
            <v>0.033328846483639096</v>
          </cell>
          <cell r="L20">
            <v>0.15553823538940093</v>
          </cell>
        </row>
        <row r="21">
          <cell r="A21" t="str">
            <v>GH</v>
          </cell>
          <cell r="B21" t="str">
            <v>Graham</v>
          </cell>
          <cell r="C21">
            <v>0.0009676996286022922</v>
          </cell>
          <cell r="D21">
            <v>0</v>
          </cell>
          <cell r="E21">
            <v>0.2854370773935094</v>
          </cell>
          <cell r="F21">
            <v>0.6399210409630761</v>
          </cell>
          <cell r="G21">
            <v>0</v>
          </cell>
          <cell r="H21">
            <v>0.03690159612792514</v>
          </cell>
          <cell r="I21">
            <v>0</v>
          </cell>
          <cell r="J21">
            <v>0</v>
          </cell>
          <cell r="K21">
            <v>0.0367725858868871</v>
          </cell>
          <cell r="L21">
            <v>0.13691305642937926</v>
          </cell>
        </row>
        <row r="22">
          <cell r="A22" t="str">
            <v>GO</v>
          </cell>
          <cell r="B22" t="str">
            <v>Gove</v>
          </cell>
          <cell r="C22">
            <v>0.03843178686775728</v>
          </cell>
          <cell r="D22">
            <v>0</v>
          </cell>
          <cell r="E22">
            <v>0.04275305913902434</v>
          </cell>
          <cell r="F22">
            <v>0.8311980374775567</v>
          </cell>
          <cell r="G22">
            <v>0.0022614794004474025</v>
          </cell>
          <cell r="H22">
            <v>0.06802006898061576</v>
          </cell>
          <cell r="I22">
            <v>0</v>
          </cell>
          <cell r="J22">
            <v>0</v>
          </cell>
          <cell r="K22">
            <v>0.0173355681345986</v>
          </cell>
          <cell r="L22">
            <v>0.1327911946383772</v>
          </cell>
        </row>
        <row r="23">
          <cell r="A23" t="str">
            <v>JW</v>
          </cell>
          <cell r="B23" t="str">
            <v>Jewell</v>
          </cell>
          <cell r="C23">
            <v>0.10125934698041034</v>
          </cell>
          <cell r="D23">
            <v>0</v>
          </cell>
          <cell r="E23">
            <v>0.6275687335901302</v>
          </cell>
          <cell r="F23">
            <v>0.2711719194294595</v>
          </cell>
          <cell r="G23">
            <v>0</v>
          </cell>
          <cell r="H23">
            <v>0</v>
          </cell>
          <cell r="I23">
            <v>0</v>
          </cell>
          <cell r="J23">
            <v>0</v>
          </cell>
          <cell r="K23">
            <v>0</v>
          </cell>
          <cell r="L23">
            <v>0.1696051191359804</v>
          </cell>
        </row>
        <row r="24">
          <cell r="A24" t="str">
            <v>LG</v>
          </cell>
          <cell r="B24" t="str">
            <v>Logan</v>
          </cell>
          <cell r="C24">
            <v>0.012096892202838043</v>
          </cell>
          <cell r="D24">
            <v>0</v>
          </cell>
          <cell r="E24">
            <v>0.03830388302826747</v>
          </cell>
          <cell r="F24">
            <v>0.8943647315968096</v>
          </cell>
          <cell r="G24">
            <v>0.04685910532214975</v>
          </cell>
          <cell r="H24">
            <v>0</v>
          </cell>
          <cell r="I24">
            <v>0.002078017398568978</v>
          </cell>
          <cell r="J24">
            <v>0</v>
          </cell>
          <cell r="K24">
            <v>0.006297370451366083</v>
          </cell>
          <cell r="L24">
            <v>0.12622543177631862</v>
          </cell>
        </row>
        <row r="25">
          <cell r="A25" t="str">
            <v>NT</v>
          </cell>
          <cell r="B25" t="str">
            <v>Norton</v>
          </cell>
          <cell r="C25">
            <v>0.36684185023494004</v>
          </cell>
          <cell r="D25">
            <v>0</v>
          </cell>
          <cell r="E25">
            <v>0.026781590354434944</v>
          </cell>
          <cell r="F25">
            <v>0.4837344623642372</v>
          </cell>
          <cell r="G25">
            <v>0.008524544214479566</v>
          </cell>
          <cell r="H25">
            <v>0.054775177872019715</v>
          </cell>
          <cell r="I25">
            <v>0</v>
          </cell>
          <cell r="J25">
            <v>0.03907217671136196</v>
          </cell>
          <cell r="K25">
            <v>0.020270198248526557</v>
          </cell>
          <cell r="L25">
            <v>0.19398897876773197</v>
          </cell>
        </row>
        <row r="26">
          <cell r="A26" t="str">
            <v>PL</v>
          </cell>
          <cell r="B26" t="str">
            <v>Phillips</v>
          </cell>
          <cell r="C26">
            <v>0.2674835709995407</v>
          </cell>
          <cell r="D26">
            <v>0.011169383360550168</v>
          </cell>
          <cell r="E26">
            <v>0.06745388913457123</v>
          </cell>
          <cell r="F26">
            <v>0.47892904165022787</v>
          </cell>
          <cell r="G26">
            <v>0</v>
          </cell>
          <cell r="H26">
            <v>0.0789670598224021</v>
          </cell>
          <cell r="I26">
            <v>0.03470199128519571</v>
          </cell>
          <cell r="J26">
            <v>0</v>
          </cell>
          <cell r="K26">
            <v>0.061295063747512264</v>
          </cell>
          <cell r="L26">
            <v>0.17322601739982493</v>
          </cell>
        </row>
        <row r="27">
          <cell r="A27" t="str">
            <v>RA</v>
          </cell>
          <cell r="B27" t="str">
            <v>Rawlins</v>
          </cell>
          <cell r="C27">
            <v>0.018466025207986354</v>
          </cell>
          <cell r="D27">
            <v>0</v>
          </cell>
          <cell r="E27">
            <v>0.066712387030076</v>
          </cell>
          <cell r="F27">
            <v>0.7925857362616631</v>
          </cell>
          <cell r="G27">
            <v>0.03354957754282119</v>
          </cell>
          <cell r="H27">
            <v>0.04096046502330008</v>
          </cell>
          <cell r="I27">
            <v>0</v>
          </cell>
          <cell r="J27">
            <v>0.027029649413588396</v>
          </cell>
          <cell r="K27">
            <v>0.020696159520564996</v>
          </cell>
          <cell r="L27">
            <v>0.13198452206843286</v>
          </cell>
        </row>
        <row r="28">
          <cell r="A28" t="str">
            <v>RO</v>
          </cell>
          <cell r="B28" t="str">
            <v>Rooks</v>
          </cell>
          <cell r="C28">
            <v>0</v>
          </cell>
          <cell r="D28">
            <v>0</v>
          </cell>
          <cell r="E28">
            <v>0</v>
          </cell>
          <cell r="F28">
            <v>0</v>
          </cell>
          <cell r="G28">
            <v>1</v>
          </cell>
          <cell r="H28">
            <v>0</v>
          </cell>
          <cell r="I28">
            <v>0</v>
          </cell>
          <cell r="J28">
            <v>0</v>
          </cell>
          <cell r="K28">
            <v>0</v>
          </cell>
          <cell r="L28">
            <v>0.17</v>
          </cell>
        </row>
        <row r="29">
          <cell r="A29" t="str">
            <v>RP</v>
          </cell>
          <cell r="B29" t="str">
            <v>Republic</v>
          </cell>
          <cell r="C29">
            <v>0.260822478891498</v>
          </cell>
          <cell r="D29">
            <v>0</v>
          </cell>
          <cell r="E29">
            <v>0</v>
          </cell>
          <cell r="F29">
            <v>0.739177521108502</v>
          </cell>
          <cell r="G29">
            <v>0</v>
          </cell>
          <cell r="H29">
            <v>0</v>
          </cell>
          <cell r="I29">
            <v>0</v>
          </cell>
          <cell r="J29">
            <v>0</v>
          </cell>
          <cell r="K29">
            <v>0</v>
          </cell>
          <cell r="L29">
            <v>0.16694804620046963</v>
          </cell>
        </row>
        <row r="30">
          <cell r="A30" t="str">
            <v>SD</v>
          </cell>
          <cell r="B30" t="str">
            <v>Sheridan</v>
          </cell>
          <cell r="C30">
            <v>0.00887584105325119</v>
          </cell>
          <cell r="D30">
            <v>0.0009463928848853305</v>
          </cell>
          <cell r="E30">
            <v>0.11704253684856541</v>
          </cell>
          <cell r="F30">
            <v>0.7895278058087415</v>
          </cell>
          <cell r="G30">
            <v>0.0009120050668295588</v>
          </cell>
          <cell r="H30">
            <v>0.061722464057901084</v>
          </cell>
          <cell r="I30">
            <v>0.0034149970066961097</v>
          </cell>
          <cell r="J30">
            <v>0</v>
          </cell>
          <cell r="K30">
            <v>0.01755795727312975</v>
          </cell>
          <cell r="L30">
            <v>0.13023789136033187</v>
          </cell>
        </row>
        <row r="31">
          <cell r="A31" t="str">
            <v>SH</v>
          </cell>
          <cell r="B31" t="str">
            <v>Sherman</v>
          </cell>
          <cell r="C31">
            <v>0.009512358962905658</v>
          </cell>
          <cell r="D31">
            <v>0.005837890409755398</v>
          </cell>
          <cell r="E31">
            <v>0.07977980427225549</v>
          </cell>
          <cell r="F31">
            <v>0.8709996667915889</v>
          </cell>
          <cell r="G31">
            <v>0.002498136693969193</v>
          </cell>
          <cell r="H31">
            <v>0.020352172665838032</v>
          </cell>
          <cell r="I31">
            <v>0.0014567497817640426</v>
          </cell>
          <cell r="J31">
            <v>0.002050240433593838</v>
          </cell>
          <cell r="K31">
            <v>0.00751297998832939</v>
          </cell>
          <cell r="L31">
            <v>0.12611684119914446</v>
          </cell>
        </row>
        <row r="32">
          <cell r="A32" t="str">
            <v>TH</v>
          </cell>
          <cell r="B32" t="str">
            <v>Thomas</v>
          </cell>
          <cell r="C32">
            <v>0.0017490528818808807</v>
          </cell>
          <cell r="D32">
            <v>0.002634064526005408</v>
          </cell>
          <cell r="E32">
            <v>0.07013167824774698</v>
          </cell>
          <cell r="F32">
            <v>0.8768139801208767</v>
          </cell>
          <cell r="G32">
            <v>0.0021302580939173543</v>
          </cell>
          <cell r="H32">
            <v>0.012726094232309604</v>
          </cell>
          <cell r="I32">
            <v>0.001780215684118728</v>
          </cell>
          <cell r="J32">
            <v>0.0030045223587350394</v>
          </cell>
          <cell r="K32">
            <v>0.02903013385440928</v>
          </cell>
          <cell r="L32">
            <v>0.12430985933350443</v>
          </cell>
        </row>
        <row r="33">
          <cell r="A33" t="str">
            <v>TR</v>
          </cell>
          <cell r="B33" t="str">
            <v>Trego</v>
          </cell>
          <cell r="C33">
            <v>0.010895680564421872</v>
          </cell>
          <cell r="D33">
            <v>0</v>
          </cell>
          <cell r="E33">
            <v>0.07781025093820233</v>
          </cell>
          <cell r="F33">
            <v>0.6910804388143756</v>
          </cell>
          <cell r="G33">
            <v>0.017170050594577862</v>
          </cell>
          <cell r="H33">
            <v>0.08090762697367201</v>
          </cell>
          <cell r="I33">
            <v>0</v>
          </cell>
          <cell r="J33">
            <v>0.0342528639742553</v>
          </cell>
          <cell r="K33">
            <v>0.087883088140495</v>
          </cell>
          <cell r="L33">
            <v>0.13366958770692308</v>
          </cell>
        </row>
        <row r="34">
          <cell r="A34" t="str">
            <v>WA</v>
          </cell>
          <cell r="B34" t="str">
            <v>Wallace</v>
          </cell>
          <cell r="C34">
            <v>0.007404139604402755</v>
          </cell>
          <cell r="D34">
            <v>0</v>
          </cell>
          <cell r="E34">
            <v>0.31910134112342475</v>
          </cell>
          <cell r="F34">
            <v>0.6734945192721724</v>
          </cell>
          <cell r="G34">
            <v>0</v>
          </cell>
          <cell r="H34">
            <v>0</v>
          </cell>
          <cell r="I34">
            <v>0</v>
          </cell>
          <cell r="J34">
            <v>0</v>
          </cell>
          <cell r="K34">
            <v>0</v>
          </cell>
          <cell r="L34">
            <v>0.13728781218496375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0"/>
  <sheetViews>
    <sheetView zoomScalePageLayoutView="0" workbookViewId="0" topLeftCell="A1">
      <selection activeCell="B8" sqref="B8"/>
    </sheetView>
  </sheetViews>
  <sheetFormatPr defaultColWidth="9.140625" defaultRowHeight="15"/>
  <cols>
    <col min="1" max="1" width="25.8515625" style="38" bestFit="1" customWidth="1"/>
    <col min="2" max="2" width="6.28125" style="38" bestFit="1" customWidth="1"/>
    <col min="3" max="16384" width="9.140625" style="38" customWidth="1"/>
  </cols>
  <sheetData>
    <row r="1" spans="1:6" ht="12.75">
      <c r="A1" s="35" t="s">
        <v>141</v>
      </c>
      <c r="B1" s="35"/>
      <c r="C1" s="35"/>
      <c r="D1" s="35"/>
      <c r="E1" s="36"/>
      <c r="F1" s="37" t="s">
        <v>142</v>
      </c>
    </row>
    <row r="2" spans="1:6" ht="12.75">
      <c r="A2" s="39" t="s">
        <v>143</v>
      </c>
      <c r="B2" s="39" t="s">
        <v>250</v>
      </c>
      <c r="C2" s="40" t="s">
        <v>144</v>
      </c>
      <c r="D2" s="40" t="s">
        <v>145</v>
      </c>
      <c r="E2" s="41" t="s">
        <v>146</v>
      </c>
      <c r="F2" s="41" t="s">
        <v>147</v>
      </c>
    </row>
    <row r="3" spans="1:6" ht="12.75">
      <c r="A3" s="42" t="s">
        <v>148</v>
      </c>
      <c r="B3" s="42">
        <v>4</v>
      </c>
      <c r="C3" s="42">
        <v>3.18765325256</v>
      </c>
      <c r="D3" s="42">
        <v>0.5419010529352001</v>
      </c>
      <c r="E3" s="42">
        <v>2.6457521996248</v>
      </c>
      <c r="F3" s="43"/>
    </row>
    <row r="4" spans="1:6" ht="12.75">
      <c r="A4" s="42" t="s">
        <v>149</v>
      </c>
      <c r="B4" s="42">
        <v>4</v>
      </c>
      <c r="C4" s="42">
        <v>0</v>
      </c>
      <c r="D4" s="42">
        <v>0</v>
      </c>
      <c r="E4" s="42">
        <v>0</v>
      </c>
      <c r="F4" s="43"/>
    </row>
    <row r="5" spans="1:6" ht="12.75">
      <c r="A5" s="42" t="s">
        <v>150</v>
      </c>
      <c r="B5" s="42">
        <v>8</v>
      </c>
      <c r="C5" s="42">
        <v>0</v>
      </c>
      <c r="D5" s="42">
        <v>0</v>
      </c>
      <c r="E5" s="42">
        <v>0</v>
      </c>
      <c r="F5" s="43"/>
    </row>
    <row r="6" spans="1:6" ht="12.75">
      <c r="A6" s="42" t="s">
        <v>151</v>
      </c>
      <c r="B6" s="42">
        <v>7</v>
      </c>
      <c r="C6" s="42">
        <v>0</v>
      </c>
      <c r="D6" s="42">
        <v>0</v>
      </c>
      <c r="E6" s="42">
        <v>0</v>
      </c>
      <c r="F6" s="43"/>
    </row>
    <row r="7" spans="1:6" ht="12.75">
      <c r="A7" s="42" t="s">
        <v>152</v>
      </c>
      <c r="B7" s="50">
        <v>58</v>
      </c>
      <c r="C7" s="42">
        <v>518.9058005034001</v>
      </c>
      <c r="D7" s="42">
        <v>81.996618393</v>
      </c>
      <c r="E7" s="42">
        <v>436.9091821104001</v>
      </c>
      <c r="F7" s="44" t="s">
        <v>159</v>
      </c>
    </row>
    <row r="8" spans="1:6" ht="12.75">
      <c r="A8" s="42" t="s">
        <v>153</v>
      </c>
      <c r="B8" s="50">
        <v>27</v>
      </c>
      <c r="C8" s="42">
        <v>688.3625713900099</v>
      </c>
      <c r="D8" s="42">
        <v>134.977720906177</v>
      </c>
      <c r="E8" s="42">
        <v>553.3848504838329</v>
      </c>
      <c r="F8" s="44" t="s">
        <v>160</v>
      </c>
    </row>
    <row r="9" spans="1:6" ht="12.75">
      <c r="A9" s="42" t="s">
        <v>154</v>
      </c>
      <c r="B9" s="42">
        <v>5</v>
      </c>
      <c r="C9" s="42">
        <v>0</v>
      </c>
      <c r="D9" s="42">
        <v>0</v>
      </c>
      <c r="E9" s="42">
        <v>0</v>
      </c>
      <c r="F9" s="43"/>
    </row>
    <row r="10" spans="1:6" ht="12.75">
      <c r="A10" s="42" t="s">
        <v>155</v>
      </c>
      <c r="B10" s="42">
        <v>3</v>
      </c>
      <c r="C10" s="42">
        <v>37</v>
      </c>
      <c r="D10" s="42">
        <v>4.4399999999999995</v>
      </c>
      <c r="E10" s="42">
        <v>32.56</v>
      </c>
      <c r="F10" s="43"/>
    </row>
    <row r="11" spans="1:6" ht="12.75">
      <c r="A11" s="42" t="s">
        <v>156</v>
      </c>
      <c r="B11" s="42">
        <v>3</v>
      </c>
      <c r="C11" s="42">
        <v>0</v>
      </c>
      <c r="D11" s="42">
        <v>0</v>
      </c>
      <c r="E11" s="42">
        <v>0</v>
      </c>
      <c r="F11" s="43"/>
    </row>
    <row r="12" spans="1:6" ht="12.75">
      <c r="A12" s="42" t="s">
        <v>157</v>
      </c>
      <c r="B12" s="42">
        <v>14</v>
      </c>
      <c r="C12" s="42">
        <v>0</v>
      </c>
      <c r="D12" s="42">
        <v>0</v>
      </c>
      <c r="E12" s="42">
        <v>0</v>
      </c>
      <c r="F12" s="43"/>
    </row>
    <row r="13" spans="1:6" ht="12.75">
      <c r="A13" s="36"/>
      <c r="B13" s="36"/>
      <c r="C13" s="36"/>
      <c r="D13" s="36"/>
      <c r="E13" s="36"/>
      <c r="F13" s="43"/>
    </row>
    <row r="14" spans="1:6" ht="12.75">
      <c r="A14" s="45" t="s">
        <v>158</v>
      </c>
      <c r="B14" s="45"/>
      <c r="C14" s="45"/>
      <c r="D14" s="45"/>
      <c r="E14" s="36"/>
      <c r="F14" s="43"/>
    </row>
    <row r="15" spans="1:6" ht="12.75">
      <c r="A15" s="39" t="s">
        <v>143</v>
      </c>
      <c r="B15" s="39"/>
      <c r="C15" s="40" t="s">
        <v>144</v>
      </c>
      <c r="D15" s="40" t="s">
        <v>145</v>
      </c>
      <c r="E15" s="41" t="s">
        <v>146</v>
      </c>
      <c r="F15" s="43"/>
    </row>
    <row r="16" spans="1:6" ht="12.75">
      <c r="A16" s="42" t="s">
        <v>152</v>
      </c>
      <c r="B16" s="42">
        <v>1</v>
      </c>
      <c r="C16" s="46">
        <v>354</v>
      </c>
      <c r="D16" s="46">
        <v>177</v>
      </c>
      <c r="E16" s="47">
        <v>177</v>
      </c>
      <c r="F16" s="44" t="s">
        <v>161</v>
      </c>
    </row>
    <row r="17" spans="1:6" ht="12.75">
      <c r="A17" s="36"/>
      <c r="B17" s="36"/>
      <c r="C17" s="36"/>
      <c r="D17" s="36"/>
      <c r="E17" s="36"/>
      <c r="F17" s="43"/>
    </row>
    <row r="18" spans="1:6" ht="12.75">
      <c r="A18" s="35" t="s">
        <v>97</v>
      </c>
      <c r="B18" s="35"/>
      <c r="C18" s="36"/>
      <c r="D18" s="36"/>
      <c r="E18" s="36"/>
      <c r="F18" s="43"/>
    </row>
    <row r="19" spans="1:6" ht="12.75">
      <c r="A19" s="48" t="s">
        <v>112</v>
      </c>
      <c r="B19" s="48"/>
      <c r="C19" s="47">
        <v>1551</v>
      </c>
      <c r="D19" s="36"/>
      <c r="E19" s="36"/>
      <c r="F19" s="44" t="s">
        <v>162</v>
      </c>
    </row>
    <row r="20" spans="1:6" ht="12.75">
      <c r="A20" s="48" t="s">
        <v>113</v>
      </c>
      <c r="B20" s="48"/>
      <c r="C20" s="49">
        <v>0.708974854932302</v>
      </c>
      <c r="D20" s="36"/>
      <c r="E20" s="36"/>
      <c r="F20" s="44" t="s">
        <v>163</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275"/>
  <sheetViews>
    <sheetView tabSelected="1" zoomScalePageLayoutView="0" workbookViewId="0" topLeftCell="A1">
      <pane xSplit="1" ySplit="1" topLeftCell="B246" activePane="bottomRight" state="frozen"/>
      <selection pane="topLeft" activeCell="A1" sqref="A1"/>
      <selection pane="topRight" activeCell="B1" sqref="B1"/>
      <selection pane="bottomLeft" activeCell="A2" sqref="A2"/>
      <selection pane="bottomRight" activeCell="C267" sqref="C267"/>
    </sheetView>
  </sheetViews>
  <sheetFormatPr defaultColWidth="9.140625" defaultRowHeight="15"/>
  <cols>
    <col min="1" max="1" width="23.00390625" style="0" customWidth="1"/>
    <col min="2" max="2" width="92.8515625" style="0" bestFit="1" customWidth="1"/>
    <col min="3" max="3" width="11.28125" style="0" customWidth="1"/>
  </cols>
  <sheetData>
    <row r="1" spans="1:3" ht="15">
      <c r="A1" s="2" t="s">
        <v>164</v>
      </c>
      <c r="C1">
        <v>2009</v>
      </c>
    </row>
    <row r="3" ht="15">
      <c r="A3" s="2" t="s">
        <v>0</v>
      </c>
    </row>
    <row r="4" spans="1:2" ht="15">
      <c r="A4" s="7" t="s">
        <v>1</v>
      </c>
      <c r="B4" s="7" t="s">
        <v>2</v>
      </c>
    </row>
    <row r="5" spans="1:2" ht="15">
      <c r="A5" s="7" t="s">
        <v>3</v>
      </c>
      <c r="B5" s="7" t="s">
        <v>4</v>
      </c>
    </row>
    <row r="6" spans="1:2" ht="15">
      <c r="A6" s="7"/>
      <c r="B6" s="7" t="s">
        <v>5</v>
      </c>
    </row>
    <row r="7" spans="1:2" ht="15">
      <c r="A7" t="s">
        <v>6</v>
      </c>
      <c r="B7" t="s">
        <v>2</v>
      </c>
    </row>
    <row r="8" spans="1:2" ht="15">
      <c r="B8" t="s">
        <v>4</v>
      </c>
    </row>
    <row r="9" ht="15">
      <c r="B9" t="s">
        <v>5</v>
      </c>
    </row>
    <row r="10" spans="1:2" ht="15">
      <c r="A10" s="7" t="s">
        <v>7</v>
      </c>
      <c r="B10" s="7" t="s">
        <v>2</v>
      </c>
    </row>
    <row r="11" spans="1:2" ht="15">
      <c r="A11" s="7" t="s">
        <v>3</v>
      </c>
      <c r="B11" s="7" t="s">
        <v>4</v>
      </c>
    </row>
    <row r="12" spans="1:2" ht="15">
      <c r="A12" s="7"/>
      <c r="B12" s="7" t="s">
        <v>5</v>
      </c>
    </row>
    <row r="13" spans="1:2" ht="15">
      <c r="A13" t="s">
        <v>8</v>
      </c>
      <c r="B13" t="s">
        <v>2</v>
      </c>
    </row>
    <row r="14" spans="1:2" ht="15">
      <c r="B14" t="s">
        <v>4</v>
      </c>
    </row>
    <row r="15" ht="15">
      <c r="B15" t="s">
        <v>5</v>
      </c>
    </row>
    <row r="16" spans="1:2" ht="15">
      <c r="A16" s="7" t="s">
        <v>9</v>
      </c>
      <c r="B16" s="7" t="s">
        <v>2</v>
      </c>
    </row>
    <row r="17" spans="1:2" ht="15">
      <c r="A17" s="7" t="s">
        <v>3</v>
      </c>
      <c r="B17" s="7" t="s">
        <v>4</v>
      </c>
    </row>
    <row r="18" spans="1:2" ht="15">
      <c r="A18" s="7"/>
      <c r="B18" s="7" t="s">
        <v>5</v>
      </c>
    </row>
    <row r="19" spans="1:2" ht="15">
      <c r="A19" t="s">
        <v>10</v>
      </c>
      <c r="B19" t="s">
        <v>2</v>
      </c>
    </row>
    <row r="20" spans="1:2" ht="15">
      <c r="B20" t="s">
        <v>4</v>
      </c>
    </row>
    <row r="21" ht="15">
      <c r="B21" t="s">
        <v>5</v>
      </c>
    </row>
    <row r="22" spans="1:2" ht="15">
      <c r="A22" s="7" t="s">
        <v>11</v>
      </c>
      <c r="B22" s="7" t="s">
        <v>2</v>
      </c>
    </row>
    <row r="23" spans="1:2" ht="15">
      <c r="A23" s="7" t="s">
        <v>3</v>
      </c>
      <c r="B23" s="7" t="s">
        <v>4</v>
      </c>
    </row>
    <row r="24" spans="1:2" ht="15">
      <c r="A24" s="7"/>
      <c r="B24" s="7" t="s">
        <v>5</v>
      </c>
    </row>
    <row r="25" spans="1:2" ht="15">
      <c r="A25" t="s">
        <v>12</v>
      </c>
      <c r="B25" t="s">
        <v>2</v>
      </c>
    </row>
    <row r="26" spans="1:2" ht="15">
      <c r="B26" t="s">
        <v>4</v>
      </c>
    </row>
    <row r="27" ht="15">
      <c r="B27" t="s">
        <v>5</v>
      </c>
    </row>
    <row r="28" spans="1:2" ht="15">
      <c r="A28" s="7" t="s">
        <v>13</v>
      </c>
      <c r="B28" s="7" t="s">
        <v>2</v>
      </c>
    </row>
    <row r="29" spans="1:2" ht="15">
      <c r="A29" s="7" t="s">
        <v>3</v>
      </c>
      <c r="B29" s="7" t="s">
        <v>4</v>
      </c>
    </row>
    <row r="30" spans="1:2" ht="15">
      <c r="A30" s="7"/>
      <c r="B30" s="7" t="s">
        <v>5</v>
      </c>
    </row>
    <row r="31" spans="1:2" ht="15">
      <c r="A31" t="s">
        <v>14</v>
      </c>
      <c r="B31" t="s">
        <v>2</v>
      </c>
    </row>
    <row r="32" spans="1:2" ht="15">
      <c r="B32" t="s">
        <v>4</v>
      </c>
    </row>
    <row r="33" ht="15">
      <c r="B33" t="s">
        <v>5</v>
      </c>
    </row>
    <row r="34" spans="1:2" ht="15">
      <c r="A34" s="7" t="s">
        <v>15</v>
      </c>
      <c r="B34" s="7" t="s">
        <v>2</v>
      </c>
    </row>
    <row r="35" spans="1:2" ht="15">
      <c r="A35" s="7" t="s">
        <v>3</v>
      </c>
      <c r="B35" s="7" t="s">
        <v>4</v>
      </c>
    </row>
    <row r="36" spans="1:2" ht="15">
      <c r="A36" s="7"/>
      <c r="B36" s="7" t="s">
        <v>5</v>
      </c>
    </row>
    <row r="37" spans="1:2" ht="15">
      <c r="A37" t="s">
        <v>16</v>
      </c>
      <c r="B37" t="s">
        <v>2</v>
      </c>
    </row>
    <row r="38" spans="1:2" ht="15">
      <c r="B38" t="s">
        <v>4</v>
      </c>
    </row>
    <row r="39" ht="15">
      <c r="B39" t="s">
        <v>5</v>
      </c>
    </row>
    <row r="40" spans="1:2" ht="15">
      <c r="A40" s="7" t="s">
        <v>17</v>
      </c>
      <c r="B40" s="7" t="s">
        <v>2</v>
      </c>
    </row>
    <row r="41" spans="1:2" ht="15">
      <c r="A41" s="7" t="s">
        <v>3</v>
      </c>
      <c r="B41" s="7" t="s">
        <v>4</v>
      </c>
    </row>
    <row r="42" spans="1:2" ht="15">
      <c r="A42" s="7"/>
      <c r="B42" s="7" t="s">
        <v>18</v>
      </c>
    </row>
    <row r="43" spans="1:2" ht="15">
      <c r="A43" s="7"/>
      <c r="B43" s="7" t="s">
        <v>19</v>
      </c>
    </row>
    <row r="45" ht="15">
      <c r="A45" s="2" t="s">
        <v>20</v>
      </c>
    </row>
    <row r="46" spans="1:2" ht="15">
      <c r="A46" s="7" t="s">
        <v>1</v>
      </c>
      <c r="B46" s="7" t="s">
        <v>21</v>
      </c>
    </row>
    <row r="47" spans="1:2" ht="15">
      <c r="A47" t="s">
        <v>6</v>
      </c>
      <c r="B47" t="s">
        <v>21</v>
      </c>
    </row>
    <row r="48" spans="1:2" ht="15">
      <c r="A48" s="7" t="s">
        <v>7</v>
      </c>
      <c r="B48" s="7" t="s">
        <v>21</v>
      </c>
    </row>
    <row r="49" spans="1:2" ht="15">
      <c r="A49" t="s">
        <v>8</v>
      </c>
      <c r="B49" t="s">
        <v>21</v>
      </c>
    </row>
    <row r="50" spans="1:2" ht="15">
      <c r="A50" s="7" t="s">
        <v>9</v>
      </c>
      <c r="B50" s="7" t="s">
        <v>21</v>
      </c>
    </row>
    <row r="51" spans="1:2" ht="15">
      <c r="A51" t="s">
        <v>10</v>
      </c>
      <c r="B51" t="s">
        <v>21</v>
      </c>
    </row>
    <row r="52" spans="1:2" ht="15">
      <c r="A52" s="7" t="s">
        <v>11</v>
      </c>
      <c r="B52" s="7" t="s">
        <v>21</v>
      </c>
    </row>
    <row r="53" spans="1:2" ht="15">
      <c r="A53" t="s">
        <v>12</v>
      </c>
      <c r="B53" t="s">
        <v>21</v>
      </c>
    </row>
    <row r="54" spans="1:2" ht="15">
      <c r="A54" s="7" t="s">
        <v>13</v>
      </c>
      <c r="B54" s="7" t="s">
        <v>21</v>
      </c>
    </row>
    <row r="55" spans="1:2" ht="15">
      <c r="A55" t="s">
        <v>14</v>
      </c>
      <c r="B55" t="s">
        <v>21</v>
      </c>
    </row>
    <row r="56" spans="1:2" ht="15">
      <c r="A56" s="7" t="s">
        <v>15</v>
      </c>
      <c r="B56" s="7" t="s">
        <v>21</v>
      </c>
    </row>
    <row r="57" spans="1:2" ht="15">
      <c r="A57" t="s">
        <v>16</v>
      </c>
      <c r="B57" t="s">
        <v>21</v>
      </c>
    </row>
    <row r="58" spans="1:2" ht="15">
      <c r="A58" s="7" t="s">
        <v>17</v>
      </c>
      <c r="B58" s="7" t="s">
        <v>22</v>
      </c>
    </row>
    <row r="59" spans="1:2" ht="15">
      <c r="A59" s="7"/>
      <c r="B59" s="7" t="s">
        <v>23</v>
      </c>
    </row>
    <row r="60" ht="15">
      <c r="B60" t="s">
        <v>24</v>
      </c>
    </row>
    <row r="61" spans="1:2" ht="15">
      <c r="A61" s="2" t="s">
        <v>25</v>
      </c>
    </row>
    <row r="62" spans="1:2" ht="15">
      <c r="A62" s="7" t="s">
        <v>1</v>
      </c>
      <c r="B62" s="7" t="s">
        <v>26</v>
      </c>
    </row>
    <row r="63" spans="1:2" ht="15">
      <c r="A63" s="7"/>
      <c r="B63" s="7" t="s">
        <v>27</v>
      </c>
    </row>
    <row r="64" spans="1:2" ht="15">
      <c r="A64" s="7"/>
      <c r="B64" s="7" t="s">
        <v>28</v>
      </c>
    </row>
    <row r="65" spans="1:2" ht="15">
      <c r="A65" t="s">
        <v>6</v>
      </c>
      <c r="B65" t="s">
        <v>26</v>
      </c>
    </row>
    <row r="66" ht="15">
      <c r="B66" t="s">
        <v>27</v>
      </c>
    </row>
    <row r="67" spans="1:2" ht="15">
      <c r="B67" t="s">
        <v>28</v>
      </c>
    </row>
    <row r="68" spans="1:3" ht="15">
      <c r="B68" t="s">
        <v>29</v>
      </c>
      <c r="C68" s="5">
        <v>0</v>
      </c>
    </row>
    <row r="69" spans="2:3" ht="15">
      <c r="B69" t="s">
        <v>30</v>
      </c>
      <c r="C69" s="5">
        <v>0</v>
      </c>
    </row>
    <row r="70" spans="1:3" ht="15">
      <c r="B70" t="s">
        <v>31</v>
      </c>
      <c r="C70" s="5">
        <v>0</v>
      </c>
    </row>
    <row r="71" ht="15">
      <c r="B71" t="s">
        <v>32</v>
      </c>
    </row>
    <row r="72" spans="1:2" ht="15">
      <c r="B72" t="s">
        <v>33</v>
      </c>
    </row>
    <row r="73" spans="1:2" ht="15">
      <c r="B73" t="s">
        <v>34</v>
      </c>
    </row>
    <row r="74" spans="1:2" ht="15">
      <c r="A74" s="7" t="s">
        <v>7</v>
      </c>
      <c r="B74" s="7" t="s">
        <v>26</v>
      </c>
    </row>
    <row r="75" spans="1:2" ht="15">
      <c r="A75" s="7"/>
      <c r="B75" s="7" t="s">
        <v>27</v>
      </c>
    </row>
    <row r="76" spans="1:2" ht="15">
      <c r="A76" s="7"/>
      <c r="B76" s="7" t="s">
        <v>28</v>
      </c>
    </row>
    <row r="77" spans="1:2" ht="15">
      <c r="A77" s="7"/>
      <c r="B77" s="7" t="s">
        <v>32</v>
      </c>
    </row>
    <row r="78" spans="1:2" ht="15">
      <c r="A78" s="7" t="s">
        <v>3</v>
      </c>
      <c r="B78" s="7" t="s">
        <v>33</v>
      </c>
    </row>
    <row r="79" spans="1:2" ht="15">
      <c r="A79" s="7" t="s">
        <v>3</v>
      </c>
      <c r="B79" s="7" t="s">
        <v>34</v>
      </c>
    </row>
    <row r="80" spans="1:2" ht="15">
      <c r="A80" t="s">
        <v>8</v>
      </c>
      <c r="B80" t="s">
        <v>32</v>
      </c>
    </row>
    <row r="81" ht="15">
      <c r="B81" t="s">
        <v>33</v>
      </c>
    </row>
    <row r="82" spans="1:2" ht="15">
      <c r="B82" t="s">
        <v>34</v>
      </c>
    </row>
    <row r="83" spans="1:2" ht="15">
      <c r="A83" s="7" t="s">
        <v>9</v>
      </c>
      <c r="B83" s="7" t="s">
        <v>26</v>
      </c>
    </row>
    <row r="84" spans="1:2" ht="15">
      <c r="A84" s="7"/>
      <c r="B84" s="7" t="s">
        <v>27</v>
      </c>
    </row>
    <row r="85" spans="1:2" ht="15">
      <c r="A85" s="7" t="s">
        <v>3</v>
      </c>
      <c r="B85" s="7" t="s">
        <v>28</v>
      </c>
    </row>
    <row r="86" spans="1:3" ht="15">
      <c r="A86" s="7"/>
      <c r="B86" s="7" t="s">
        <v>29</v>
      </c>
      <c r="C86" s="5">
        <v>0</v>
      </c>
    </row>
    <row r="87" spans="1:3" ht="15">
      <c r="A87" s="7" t="s">
        <v>3</v>
      </c>
      <c r="B87" s="7" t="s">
        <v>30</v>
      </c>
      <c r="C87" s="5">
        <v>0</v>
      </c>
    </row>
    <row r="88" spans="1:3" ht="15">
      <c r="A88" s="7" t="s">
        <v>3</v>
      </c>
      <c r="B88" s="7" t="s">
        <v>31</v>
      </c>
      <c r="C88" s="5">
        <v>0</v>
      </c>
    </row>
    <row r="89" spans="1:2" ht="15">
      <c r="A89" s="7"/>
      <c r="B89" s="7" t="s">
        <v>32</v>
      </c>
    </row>
    <row r="90" spans="1:2" ht="15">
      <c r="A90" s="7" t="s">
        <v>3</v>
      </c>
      <c r="B90" s="7" t="s">
        <v>33</v>
      </c>
    </row>
    <row r="91" spans="1:2" ht="15">
      <c r="A91" s="7"/>
      <c r="B91" s="7" t="s">
        <v>34</v>
      </c>
    </row>
    <row r="92" spans="1:2" ht="15">
      <c r="A92" t="s">
        <v>10</v>
      </c>
      <c r="B92" t="s">
        <v>32</v>
      </c>
    </row>
    <row r="93" ht="15">
      <c r="B93" t="s">
        <v>33</v>
      </c>
    </row>
    <row r="94" spans="1:2" ht="15">
      <c r="B94" t="s">
        <v>34</v>
      </c>
    </row>
    <row r="95" spans="1:3" ht="15">
      <c r="A95" s="7" t="s">
        <v>11</v>
      </c>
      <c r="B95" s="7" t="s">
        <v>29</v>
      </c>
      <c r="C95" s="5">
        <v>0</v>
      </c>
    </row>
    <row r="96" spans="1:3" ht="15">
      <c r="A96" s="7"/>
      <c r="B96" s="7" t="s">
        <v>30</v>
      </c>
      <c r="C96" s="5">
        <v>0</v>
      </c>
    </row>
    <row r="97" spans="1:3" ht="15">
      <c r="A97" s="7" t="s">
        <v>3</v>
      </c>
      <c r="B97" s="7" t="s">
        <v>31</v>
      </c>
      <c r="C97" s="5">
        <v>0</v>
      </c>
    </row>
    <row r="98" spans="1:2" ht="15">
      <c r="A98" s="7"/>
      <c r="B98" s="7" t="s">
        <v>32</v>
      </c>
    </row>
    <row r="99" spans="1:2" ht="15">
      <c r="A99" s="7" t="s">
        <v>3</v>
      </c>
      <c r="B99" s="7" t="s">
        <v>33</v>
      </c>
    </row>
    <row r="100" spans="1:2" ht="15">
      <c r="A100" s="7" t="s">
        <v>3</v>
      </c>
      <c r="B100" s="7" t="s">
        <v>34</v>
      </c>
    </row>
    <row r="101" spans="1:2" ht="15">
      <c r="A101" t="s">
        <v>12</v>
      </c>
      <c r="B101" t="s">
        <v>32</v>
      </c>
    </row>
    <row r="102" ht="15">
      <c r="B102" t="s">
        <v>33</v>
      </c>
    </row>
    <row r="103" spans="1:2" ht="15">
      <c r="B103" t="s">
        <v>34</v>
      </c>
    </row>
    <row r="104" spans="1:2" ht="15">
      <c r="A104" s="7" t="s">
        <v>13</v>
      </c>
      <c r="B104" s="7" t="s">
        <v>32</v>
      </c>
    </row>
    <row r="105" spans="1:2" ht="15">
      <c r="A105" s="7" t="s">
        <v>3</v>
      </c>
      <c r="B105" s="7" t="s">
        <v>33</v>
      </c>
    </row>
    <row r="106" spans="1:2" ht="15">
      <c r="A106" s="7" t="s">
        <v>3</v>
      </c>
      <c r="B106" s="7" t="s">
        <v>34</v>
      </c>
    </row>
    <row r="107" spans="1:2" ht="15">
      <c r="A107" s="7"/>
      <c r="B107" s="7" t="s">
        <v>35</v>
      </c>
    </row>
    <row r="108" spans="1:2" ht="15">
      <c r="A108" s="7" t="s">
        <v>3</v>
      </c>
      <c r="B108" s="7" t="s">
        <v>36</v>
      </c>
    </row>
    <row r="109" spans="1:2" ht="15">
      <c r="A109" s="7" t="s">
        <v>3</v>
      </c>
      <c r="B109" s="7" t="s">
        <v>37</v>
      </c>
    </row>
    <row r="110" spans="1:2" ht="15">
      <c r="A110" t="s">
        <v>14</v>
      </c>
      <c r="B110" t="s">
        <v>26</v>
      </c>
    </row>
    <row r="111" ht="15">
      <c r="B111" t="s">
        <v>27</v>
      </c>
    </row>
    <row r="112" spans="1:2" ht="15">
      <c r="B112" t="s">
        <v>28</v>
      </c>
    </row>
    <row r="113" spans="2:3" ht="15">
      <c r="B113" t="s">
        <v>29</v>
      </c>
      <c r="C113" s="5">
        <v>0</v>
      </c>
    </row>
    <row r="114" spans="1:3" ht="15">
      <c r="B114" t="s">
        <v>30</v>
      </c>
      <c r="C114" s="5">
        <v>3</v>
      </c>
    </row>
    <row r="115" spans="1:3" ht="15">
      <c r="B115" t="s">
        <v>31</v>
      </c>
      <c r="C115" s="5">
        <v>0</v>
      </c>
    </row>
    <row r="116" ht="15">
      <c r="B116" t="s">
        <v>32</v>
      </c>
    </row>
    <row r="117" spans="1:2" ht="15">
      <c r="B117" t="s">
        <v>33</v>
      </c>
    </row>
    <row r="118" spans="1:2" ht="15">
      <c r="B118" t="s">
        <v>34</v>
      </c>
    </row>
    <row r="119" ht="15">
      <c r="B119" t="s">
        <v>35</v>
      </c>
    </row>
    <row r="120" ht="15">
      <c r="B120" t="s">
        <v>36</v>
      </c>
    </row>
    <row r="121" ht="15">
      <c r="B121" t="s">
        <v>37</v>
      </c>
    </row>
    <row r="122" spans="1:3" ht="15">
      <c r="A122" s="7" t="s">
        <v>15</v>
      </c>
      <c r="B122" s="7" t="s">
        <v>29</v>
      </c>
      <c r="C122" s="5">
        <v>0</v>
      </c>
    </row>
    <row r="123" spans="1:3" ht="15">
      <c r="A123" s="7"/>
      <c r="B123" s="7" t="s">
        <v>30</v>
      </c>
      <c r="C123" s="5">
        <v>0</v>
      </c>
    </row>
    <row r="124" spans="1:3" ht="15">
      <c r="A124" s="7" t="s">
        <v>3</v>
      </c>
      <c r="B124" s="7" t="s">
        <v>31</v>
      </c>
      <c r="C124" s="5">
        <v>0</v>
      </c>
    </row>
    <row r="125" spans="1:2" ht="15">
      <c r="A125" s="7"/>
      <c r="B125" s="7" t="s">
        <v>32</v>
      </c>
    </row>
    <row r="126" spans="1:2" ht="15">
      <c r="A126" s="7" t="s">
        <v>3</v>
      </c>
      <c r="B126" s="7" t="s">
        <v>33</v>
      </c>
    </row>
    <row r="127" spans="1:2" ht="15">
      <c r="A127" s="7" t="s">
        <v>3</v>
      </c>
      <c r="B127" s="7" t="s">
        <v>34</v>
      </c>
    </row>
    <row r="128" spans="1:2" ht="15">
      <c r="A128" s="7"/>
      <c r="B128" s="7" t="s">
        <v>35</v>
      </c>
    </row>
    <row r="129" spans="1:2" ht="15">
      <c r="A129" s="7" t="s">
        <v>3</v>
      </c>
      <c r="B129" s="7" t="s">
        <v>36</v>
      </c>
    </row>
    <row r="130" spans="1:2" ht="15">
      <c r="A130" s="7" t="s">
        <v>3</v>
      </c>
      <c r="B130" s="7" t="s">
        <v>37</v>
      </c>
    </row>
    <row r="131" spans="1:3" ht="15">
      <c r="A131" t="s">
        <v>16</v>
      </c>
      <c r="B131" t="s">
        <v>29</v>
      </c>
      <c r="C131" s="5">
        <v>0</v>
      </c>
    </row>
    <row r="132" spans="2:3" ht="15">
      <c r="B132" t="s">
        <v>30</v>
      </c>
      <c r="C132" s="3">
        <v>560</v>
      </c>
    </row>
    <row r="133" spans="1:3" ht="15">
      <c r="B133" t="s">
        <v>31</v>
      </c>
      <c r="C133" s="3">
        <v>354</v>
      </c>
    </row>
    <row r="134" ht="15">
      <c r="B134" t="s">
        <v>35</v>
      </c>
    </row>
    <row r="135" spans="1:2" ht="15">
      <c r="B135" t="s">
        <v>36</v>
      </c>
    </row>
    <row r="136" spans="1:2" ht="15">
      <c r="B136" t="s">
        <v>37</v>
      </c>
    </row>
    <row r="137" spans="1:3" ht="15">
      <c r="A137" s="7" t="s">
        <v>17</v>
      </c>
      <c r="B137" s="7" t="s">
        <v>29</v>
      </c>
      <c r="C137" s="5">
        <v>0</v>
      </c>
    </row>
    <row r="138" spans="1:3" ht="15">
      <c r="A138" s="7"/>
      <c r="B138" s="7" t="s">
        <v>30</v>
      </c>
      <c r="C138" s="3">
        <v>688</v>
      </c>
    </row>
    <row r="139" spans="1:3" ht="15">
      <c r="A139" s="7" t="s">
        <v>3</v>
      </c>
      <c r="B139" s="7" t="s">
        <v>31</v>
      </c>
      <c r="C139" s="5">
        <v>0</v>
      </c>
    </row>
    <row r="140" spans="1:2" ht="15">
      <c r="A140" s="7"/>
      <c r="B140" s="7" t="s">
        <v>32</v>
      </c>
    </row>
    <row r="141" spans="1:2" ht="15">
      <c r="A141" s="7" t="s">
        <v>3</v>
      </c>
      <c r="B141" s="7" t="s">
        <v>33</v>
      </c>
    </row>
    <row r="142" spans="1:2" ht="15">
      <c r="A142" s="7" t="s">
        <v>3</v>
      </c>
      <c r="B142" s="7" t="s">
        <v>34</v>
      </c>
    </row>
    <row r="143" spans="1:2" ht="15">
      <c r="A143" s="7"/>
      <c r="B143" s="7" t="s">
        <v>38</v>
      </c>
    </row>
    <row r="144" spans="1:2" ht="15">
      <c r="A144" s="7" t="s">
        <v>3</v>
      </c>
      <c r="B144" s="7" t="s">
        <v>39</v>
      </c>
    </row>
    <row r="145" spans="1:2" ht="15">
      <c r="A145" s="7" t="s">
        <v>3</v>
      </c>
      <c r="B145" s="7" t="s">
        <v>40</v>
      </c>
    </row>
    <row r="147" ht="15">
      <c r="A147" s="2" t="s">
        <v>41</v>
      </c>
    </row>
    <row r="148" spans="1:3" ht="15">
      <c r="B148" t="s">
        <v>42</v>
      </c>
      <c r="C148" s="6">
        <v>0.6</v>
      </c>
    </row>
    <row r="149" spans="1:3" ht="15">
      <c r="B149" t="s">
        <v>43</v>
      </c>
      <c r="C149" s="6">
        <v>0.75</v>
      </c>
    </row>
    <row r="150" spans="1:3" ht="15">
      <c r="B150" t="s">
        <v>44</v>
      </c>
      <c r="C150" s="6">
        <v>0.5</v>
      </c>
    </row>
    <row r="152" ht="15">
      <c r="A152" s="2" t="s">
        <v>45</v>
      </c>
    </row>
    <row r="153" spans="1:3" ht="15">
      <c r="A153" s="7" t="s">
        <v>1</v>
      </c>
      <c r="B153" s="7" t="s">
        <v>46</v>
      </c>
      <c r="C153" s="4"/>
    </row>
    <row r="154" spans="1:3" ht="15">
      <c r="A154" t="s">
        <v>6</v>
      </c>
      <c r="B154" t="s">
        <v>46</v>
      </c>
      <c r="C154" s="4"/>
    </row>
    <row r="155" spans="1:3" ht="15">
      <c r="B155" t="s">
        <v>47</v>
      </c>
      <c r="C155" s="8">
        <v>7.39</v>
      </c>
    </row>
    <row r="156" spans="1:3" ht="15">
      <c r="B156" t="s">
        <v>48</v>
      </c>
      <c r="C156" s="8"/>
    </row>
    <row r="157" spans="1:3" ht="15">
      <c r="A157" s="7" t="s">
        <v>7</v>
      </c>
      <c r="B157" s="7" t="s">
        <v>46</v>
      </c>
      <c r="C157" s="8"/>
    </row>
    <row r="158" spans="1:3" ht="15">
      <c r="A158" s="7"/>
      <c r="B158" s="7" t="s">
        <v>48</v>
      </c>
      <c r="C158" s="8"/>
    </row>
    <row r="159" spans="1:3" ht="15">
      <c r="A159" t="s">
        <v>8</v>
      </c>
      <c r="B159" t="s">
        <v>48</v>
      </c>
      <c r="C159" s="8"/>
    </row>
    <row r="160" spans="1:3" ht="15">
      <c r="A160" s="7" t="s">
        <v>9</v>
      </c>
      <c r="B160" s="7" t="s">
        <v>46</v>
      </c>
      <c r="C160" s="8"/>
    </row>
    <row r="161" spans="1:3" ht="15">
      <c r="A161" s="7" t="s">
        <v>3</v>
      </c>
      <c r="B161" s="7" t="s">
        <v>47</v>
      </c>
      <c r="C161" s="8">
        <v>64.7</v>
      </c>
    </row>
    <row r="162" spans="1:3" ht="15">
      <c r="A162" s="7" t="s">
        <v>3</v>
      </c>
      <c r="B162" s="7" t="s">
        <v>48</v>
      </c>
      <c r="C162" s="8"/>
    </row>
    <row r="163" spans="1:3" ht="15">
      <c r="A163" t="s">
        <v>10</v>
      </c>
      <c r="B163" t="s">
        <v>48</v>
      </c>
      <c r="C163" s="8"/>
    </row>
    <row r="164" spans="1:3" ht="15">
      <c r="A164" s="7" t="s">
        <v>11</v>
      </c>
      <c r="B164" s="7" t="s">
        <v>47</v>
      </c>
      <c r="C164" s="8">
        <v>6.02</v>
      </c>
    </row>
    <row r="165" spans="1:3" ht="15">
      <c r="A165" s="7" t="s">
        <v>3</v>
      </c>
      <c r="B165" s="7" t="s">
        <v>48</v>
      </c>
      <c r="C165" s="8"/>
    </row>
    <row r="166" spans="1:3" ht="15">
      <c r="A166" t="s">
        <v>12</v>
      </c>
      <c r="B166" t="s">
        <v>48</v>
      </c>
      <c r="C166" s="8"/>
    </row>
    <row r="167" spans="1:3" ht="15">
      <c r="A167" s="7" t="s">
        <v>13</v>
      </c>
      <c r="B167" s="7" t="s">
        <v>48</v>
      </c>
      <c r="C167" s="8"/>
    </row>
    <row r="168" spans="1:3" ht="15">
      <c r="A168" s="7"/>
      <c r="B168" s="7" t="s">
        <v>49</v>
      </c>
      <c r="C168" s="8"/>
    </row>
    <row r="169" spans="1:3" ht="15">
      <c r="A169" t="s">
        <v>14</v>
      </c>
      <c r="B169" t="s">
        <v>46</v>
      </c>
      <c r="C169" s="8"/>
    </row>
    <row r="170" spans="1:3" ht="15">
      <c r="B170" t="s">
        <v>47</v>
      </c>
      <c r="C170" s="8">
        <v>141.35</v>
      </c>
    </row>
    <row r="171" spans="1:3" ht="15">
      <c r="B171" t="s">
        <v>48</v>
      </c>
      <c r="C171" s="8"/>
    </row>
    <row r="172" spans="2:3" ht="15">
      <c r="B172" t="s">
        <v>49</v>
      </c>
      <c r="C172" s="8"/>
    </row>
    <row r="173" spans="1:3" ht="15">
      <c r="A173" s="7" t="s">
        <v>15</v>
      </c>
      <c r="B173" s="7" t="s">
        <v>47</v>
      </c>
      <c r="C173" s="8">
        <v>151.78</v>
      </c>
    </row>
    <row r="174" spans="1:3" ht="15">
      <c r="A174" s="7" t="s">
        <v>3</v>
      </c>
      <c r="B174" s="7" t="s">
        <v>48</v>
      </c>
      <c r="C174" s="8"/>
    </row>
    <row r="175" spans="1:3" ht="15">
      <c r="A175" s="7"/>
      <c r="B175" s="7" t="s">
        <v>49</v>
      </c>
      <c r="C175" s="8"/>
    </row>
    <row r="176" spans="1:3" ht="15">
      <c r="A176" t="s">
        <v>16</v>
      </c>
      <c r="B176" t="s">
        <v>47</v>
      </c>
      <c r="C176" s="8">
        <v>90.39</v>
      </c>
    </row>
    <row r="177" spans="1:3" ht="15">
      <c r="B177" t="s">
        <v>48</v>
      </c>
      <c r="C177" s="8"/>
    </row>
    <row r="178" spans="1:3" ht="15">
      <c r="A178" s="7" t="s">
        <v>17</v>
      </c>
      <c r="B178" s="7" t="s">
        <v>47</v>
      </c>
      <c r="C178" s="8">
        <v>64.19</v>
      </c>
    </row>
    <row r="179" spans="1:3" ht="15">
      <c r="A179" s="7"/>
      <c r="B179" s="7" t="s">
        <v>50</v>
      </c>
      <c r="C179" s="8"/>
    </row>
    <row r="180" spans="1:3" ht="15">
      <c r="A180" s="7" t="s">
        <v>3</v>
      </c>
      <c r="B180" s="7" t="s">
        <v>51</v>
      </c>
      <c r="C180" s="8"/>
    </row>
    <row r="181" spans="1:2" ht="15"/>
    <row r="182" spans="1:2" ht="15">
      <c r="A182" s="2" t="s">
        <v>52</v>
      </c>
    </row>
    <row r="183" spans="1:3" ht="15">
      <c r="A183" s="7" t="s">
        <v>1</v>
      </c>
      <c r="B183" s="7" t="s">
        <v>53</v>
      </c>
      <c r="C183" s="4"/>
    </row>
    <row r="184" spans="1:3" ht="15">
      <c r="A184" t="s">
        <v>6</v>
      </c>
      <c r="B184" t="s">
        <v>54</v>
      </c>
      <c r="C184" s="4"/>
    </row>
    <row r="185" spans="1:3" ht="15">
      <c r="A185" s="7" t="s">
        <v>7</v>
      </c>
      <c r="B185" s="7" t="s">
        <v>55</v>
      </c>
      <c r="C185" s="4"/>
    </row>
    <row r="186" spans="1:3" ht="15">
      <c r="A186" t="s">
        <v>8</v>
      </c>
      <c r="B186" t="s">
        <v>56</v>
      </c>
      <c r="C186" s="4"/>
    </row>
    <row r="187" spans="1:3" ht="15">
      <c r="A187" s="7" t="s">
        <v>9</v>
      </c>
      <c r="B187" s="7" t="s">
        <v>57</v>
      </c>
      <c r="C187" s="4"/>
    </row>
    <row r="188" spans="1:3" ht="15">
      <c r="A188" s="3" t="s">
        <v>10</v>
      </c>
      <c r="B188" t="s">
        <v>58</v>
      </c>
      <c r="C188" s="4"/>
    </row>
    <row r="189" spans="1:3" ht="15">
      <c r="A189" s="7" t="s">
        <v>11</v>
      </c>
      <c r="B189" s="7" t="s">
        <v>59</v>
      </c>
      <c r="C189" s="4"/>
    </row>
    <row r="190" spans="1:3" ht="15">
      <c r="A190" t="s">
        <v>12</v>
      </c>
      <c r="B190" t="s">
        <v>60</v>
      </c>
      <c r="C190" s="4"/>
    </row>
    <row r="191" spans="1:3" ht="15">
      <c r="A191" s="7" t="s">
        <v>13</v>
      </c>
      <c r="B191" s="7" t="s">
        <v>61</v>
      </c>
      <c r="C191" s="4"/>
    </row>
    <row r="192" spans="1:3" ht="15">
      <c r="A192" t="s">
        <v>14</v>
      </c>
      <c r="B192" t="s">
        <v>62</v>
      </c>
      <c r="C192" s="4"/>
    </row>
    <row r="193" spans="1:3" ht="15">
      <c r="A193" s="7" t="s">
        <v>15</v>
      </c>
      <c r="B193" s="7" t="s">
        <v>63</v>
      </c>
      <c r="C193" s="4"/>
    </row>
    <row r="194" spans="1:3" ht="15">
      <c r="A194" t="s">
        <v>16</v>
      </c>
      <c r="B194" t="s">
        <v>64</v>
      </c>
      <c r="C194" s="8">
        <v>6890.539</v>
      </c>
    </row>
    <row r="195" spans="1:3" ht="15">
      <c r="A195" s="7" t="s">
        <v>17</v>
      </c>
      <c r="B195" s="7" t="s">
        <v>65</v>
      </c>
      <c r="C195" s="4"/>
    </row>
    <row r="196" spans="1:3" ht="15">
      <c r="A196" s="7" t="s">
        <v>3</v>
      </c>
      <c r="B196" s="7" t="s">
        <v>66</v>
      </c>
      <c r="C196" s="4"/>
    </row>
    <row r="198" spans="1:2" ht="15">
      <c r="A198" s="2" t="s">
        <v>67</v>
      </c>
    </row>
    <row r="199" spans="1:2" ht="15">
      <c r="A199" s="7" t="s">
        <v>1</v>
      </c>
      <c r="B199" s="7" t="s">
        <v>68</v>
      </c>
    </row>
    <row r="200" spans="1:2" ht="15">
      <c r="A200" t="s">
        <v>6</v>
      </c>
      <c r="B200" t="s">
        <v>69</v>
      </c>
    </row>
    <row r="201" spans="1:2" ht="15">
      <c r="A201" s="7" t="s">
        <v>7</v>
      </c>
      <c r="B201" s="7" t="s">
        <v>70</v>
      </c>
    </row>
    <row r="202" spans="1:2" ht="15">
      <c r="A202" t="s">
        <v>8</v>
      </c>
      <c r="B202" t="s">
        <v>71</v>
      </c>
    </row>
    <row r="203" spans="1:2" ht="15">
      <c r="A203" s="7" t="s">
        <v>9</v>
      </c>
      <c r="B203" s="7" t="s">
        <v>72</v>
      </c>
    </row>
    <row r="204" spans="1:2" ht="15">
      <c r="A204" t="s">
        <v>10</v>
      </c>
      <c r="B204" t="s">
        <v>73</v>
      </c>
    </row>
    <row r="205" spans="1:2" ht="15">
      <c r="A205" s="7" t="s">
        <v>11</v>
      </c>
      <c r="B205" s="7" t="s">
        <v>74</v>
      </c>
    </row>
    <row r="206" spans="1:2" ht="15">
      <c r="A206" t="s">
        <v>12</v>
      </c>
      <c r="B206" t="s">
        <v>75</v>
      </c>
    </row>
    <row r="207" spans="1:3" ht="15">
      <c r="A207" s="7" t="s">
        <v>13</v>
      </c>
      <c r="B207" s="7" t="s">
        <v>76</v>
      </c>
      <c r="C207">
        <v>0</v>
      </c>
    </row>
    <row r="208" spans="1:2" ht="15">
      <c r="A208" t="s">
        <v>14</v>
      </c>
      <c r="B208" t="s">
        <v>77</v>
      </c>
    </row>
    <row r="209" spans="1:2" ht="15">
      <c r="A209" s="7" t="s">
        <v>15</v>
      </c>
      <c r="B209" s="7" t="s">
        <v>78</v>
      </c>
    </row>
    <row r="210" spans="1:2" ht="15">
      <c r="A210" t="s">
        <v>16</v>
      </c>
      <c r="B210" t="s">
        <v>79</v>
      </c>
    </row>
    <row r="211" spans="1:2" ht="15">
      <c r="A211" s="7" t="s">
        <v>17</v>
      </c>
      <c r="B211" s="7" t="s">
        <v>80</v>
      </c>
    </row>
    <row r="213" ht="15">
      <c r="A213" s="2" t="s">
        <v>81</v>
      </c>
    </row>
    <row r="214" spans="1:2" ht="15">
      <c r="A214" s="7" t="s">
        <v>9</v>
      </c>
      <c r="B214" s="7" t="s">
        <v>82</v>
      </c>
    </row>
    <row r="215" spans="1:2" ht="15">
      <c r="A215" s="7" t="s">
        <v>3</v>
      </c>
      <c r="B215" s="7" t="s">
        <v>83</v>
      </c>
    </row>
    <row r="216" spans="1:2" ht="15">
      <c r="A216" t="s">
        <v>10</v>
      </c>
      <c r="B216" t="s">
        <v>84</v>
      </c>
    </row>
    <row r="217" spans="1:2" ht="15">
      <c r="B217" t="s">
        <v>85</v>
      </c>
    </row>
    <row r="218" spans="1:2" ht="15">
      <c r="A218" s="7" t="s">
        <v>12</v>
      </c>
      <c r="B218" s="7" t="s">
        <v>86</v>
      </c>
    </row>
    <row r="219" spans="1:2" ht="15">
      <c r="A219" s="7" t="s">
        <v>3</v>
      </c>
      <c r="B219" s="7" t="s">
        <v>87</v>
      </c>
    </row>
    <row r="220" spans="1:2" ht="15">
      <c r="A220" t="s">
        <v>13</v>
      </c>
      <c r="B220" t="s">
        <v>88</v>
      </c>
    </row>
    <row r="221" spans="1:2" ht="15">
      <c r="B221" t="s">
        <v>89</v>
      </c>
    </row>
    <row r="222" spans="1:5" ht="15">
      <c r="A222" s="7" t="s">
        <v>16</v>
      </c>
      <c r="B222" s="7" t="s">
        <v>90</v>
      </c>
      <c r="C222" s="4">
        <v>1004</v>
      </c>
      <c r="E222" s="3"/>
    </row>
    <row r="223" spans="1:3" ht="15">
      <c r="A223" s="7" t="s">
        <v>3</v>
      </c>
      <c r="B223" s="7" t="s">
        <v>91</v>
      </c>
      <c r="C223" s="4">
        <v>1086</v>
      </c>
    </row>
    <row r="224" spans="1:2" ht="15">
      <c r="A224" t="s">
        <v>17</v>
      </c>
      <c r="B224" t="s">
        <v>92</v>
      </c>
    </row>
    <row r="225" spans="1:2" ht="15">
      <c r="B225" t="s">
        <v>93</v>
      </c>
    </row>
    <row r="226" spans="1:2" ht="15">
      <c r="B226" t="s">
        <v>94</v>
      </c>
    </row>
    <row r="227" spans="1:2" ht="15">
      <c r="B227" t="s">
        <v>95</v>
      </c>
    </row>
    <row r="228" spans="1:3" ht="15">
      <c r="B228" t="s">
        <v>96</v>
      </c>
      <c r="C228" s="3">
        <v>130</v>
      </c>
    </row>
    <row r="230" spans="1:2" ht="15">
      <c r="A230" s="2" t="s">
        <v>97</v>
      </c>
    </row>
    <row r="231" spans="1:2" ht="15">
      <c r="A231" s="7" t="s">
        <v>1</v>
      </c>
      <c r="B231" s="7" t="s">
        <v>98</v>
      </c>
    </row>
    <row r="232" spans="1:2" ht="15">
      <c r="A232" s="7" t="s">
        <v>3</v>
      </c>
      <c r="B232" s="7" t="s">
        <v>99</v>
      </c>
    </row>
    <row r="233" spans="1:2" ht="15">
      <c r="A233" s="7" t="s">
        <v>3</v>
      </c>
      <c r="B233" s="7" t="s">
        <v>100</v>
      </c>
    </row>
    <row r="234" spans="1:2" ht="15">
      <c r="A234" s="7" t="s">
        <v>9</v>
      </c>
      <c r="B234" s="7" t="s">
        <v>101</v>
      </c>
    </row>
    <row r="235" spans="1:2" ht="15">
      <c r="A235" s="7" t="s">
        <v>10</v>
      </c>
      <c r="B235" s="7" t="s">
        <v>102</v>
      </c>
    </row>
    <row r="236" spans="1:2" ht="15">
      <c r="A236" s="7" t="s">
        <v>3</v>
      </c>
      <c r="B236" s="7" t="s">
        <v>103</v>
      </c>
    </row>
    <row r="237" spans="1:2" ht="15">
      <c r="A237" s="7" t="s">
        <v>3</v>
      </c>
      <c r="B237" s="7" t="s">
        <v>104</v>
      </c>
    </row>
    <row r="238" spans="1:2" ht="15">
      <c r="A238" s="7" t="s">
        <v>3</v>
      </c>
      <c r="B238" s="7" t="s">
        <v>105</v>
      </c>
    </row>
    <row r="239" spans="1:2" ht="15">
      <c r="A239" s="7" t="s">
        <v>3</v>
      </c>
      <c r="B239" s="7" t="s">
        <v>106</v>
      </c>
    </row>
    <row r="240" spans="1:2" ht="15">
      <c r="A240" s="7" t="s">
        <v>3</v>
      </c>
      <c r="B240" s="7" t="s">
        <v>107</v>
      </c>
    </row>
    <row r="241" spans="1:2" ht="15">
      <c r="A241" t="s">
        <v>11</v>
      </c>
      <c r="B241" t="s">
        <v>108</v>
      </c>
    </row>
    <row r="242" spans="1:2" ht="15">
      <c r="B242" t="s">
        <v>109</v>
      </c>
    </row>
    <row r="243" spans="1:2" ht="15">
      <c r="A243" s="7" t="s">
        <v>12</v>
      </c>
      <c r="B243" s="7" t="s">
        <v>110</v>
      </c>
    </row>
    <row r="244" spans="1:2" ht="15">
      <c r="A244" s="7" t="s">
        <v>3</v>
      </c>
      <c r="B244" s="7" t="s">
        <v>111</v>
      </c>
    </row>
    <row r="245" spans="1:3" ht="15">
      <c r="A245" t="s">
        <v>16</v>
      </c>
      <c r="B245" t="s">
        <v>112</v>
      </c>
      <c r="C245" s="3">
        <v>1551</v>
      </c>
    </row>
    <row r="246" spans="1:3" ht="15">
      <c r="B246" t="s">
        <v>113</v>
      </c>
      <c r="C246" s="51">
        <v>0.709</v>
      </c>
    </row>
    <row r="247" spans="1:2" ht="15">
      <c r="A247" s="7" t="s">
        <v>17</v>
      </c>
      <c r="B247" s="7" t="s">
        <v>114</v>
      </c>
    </row>
    <row r="248" spans="1:2" ht="15">
      <c r="A248" s="7"/>
      <c r="B248" s="7" t="s">
        <v>115</v>
      </c>
    </row>
    <row r="249" spans="1:2" ht="15">
      <c r="A249" s="7" t="s">
        <v>3</v>
      </c>
      <c r="B249" s="7" t="s">
        <v>116</v>
      </c>
    </row>
    <row r="250" spans="1:2" ht="15">
      <c r="A250" s="7"/>
      <c r="B250" s="7" t="s">
        <v>117</v>
      </c>
    </row>
    <row r="251" spans="1:2" ht="15">
      <c r="A251" s="7" t="s">
        <v>3</v>
      </c>
      <c r="B251" s="7" t="s">
        <v>118</v>
      </c>
    </row>
    <row r="252" spans="1:2" ht="15">
      <c r="A252" s="7"/>
      <c r="B252" s="7" t="s">
        <v>119</v>
      </c>
    </row>
    <row r="253" spans="1:2" ht="15">
      <c r="A253" s="7" t="s">
        <v>3</v>
      </c>
      <c r="B253" s="7" t="s">
        <v>120</v>
      </c>
    </row>
    <row r="254" spans="1:2" ht="15">
      <c r="A254" s="7"/>
      <c r="B254" s="7" t="s">
        <v>121</v>
      </c>
    </row>
    <row r="255" spans="1:2" ht="15">
      <c r="A255" s="7" t="s">
        <v>3</v>
      </c>
      <c r="B255" s="7" t="s">
        <v>122</v>
      </c>
    </row>
    <row r="256" spans="1:2" ht="15">
      <c r="A256" s="7"/>
      <c r="B256" s="7" t="s">
        <v>123</v>
      </c>
    </row>
    <row r="257" spans="1:2" ht="15">
      <c r="A257" s="7" t="s">
        <v>3</v>
      </c>
      <c r="B257" s="7" t="s">
        <v>124</v>
      </c>
    </row>
    <row r="258" spans="1:2" ht="15">
      <c r="A258" s="7"/>
      <c r="B258" s="7" t="s">
        <v>125</v>
      </c>
    </row>
    <row r="259" spans="1:2" ht="15">
      <c r="A259" s="7"/>
      <c r="B259" s="7"/>
    </row>
    <row r="260" spans="1:2" ht="15">
      <c r="A260" s="7" t="s">
        <v>3</v>
      </c>
      <c r="B260" s="7" t="s">
        <v>126</v>
      </c>
    </row>
    <row r="261" spans="1:2" ht="15">
      <c r="A261" s="7"/>
      <c r="B261" s="7" t="s">
        <v>127</v>
      </c>
    </row>
    <row r="262" spans="1:2" ht="15">
      <c r="A262" s="7"/>
      <c r="B262" s="7" t="s">
        <v>128</v>
      </c>
    </row>
    <row r="263" spans="1:3" ht="15">
      <c r="A263" s="7"/>
      <c r="B263" s="7" t="s">
        <v>129</v>
      </c>
      <c r="C263">
        <v>2852</v>
      </c>
    </row>
    <row r="264" spans="1:3" ht="15">
      <c r="A264" s="7"/>
      <c r="B264" s="7" t="s">
        <v>130</v>
      </c>
      <c r="C264">
        <v>4820</v>
      </c>
    </row>
    <row r="265" spans="1:3" ht="15">
      <c r="A265" s="7" t="s">
        <v>3</v>
      </c>
      <c r="B265" s="7" t="s">
        <v>131</v>
      </c>
      <c r="C265">
        <v>42962</v>
      </c>
    </row>
    <row r="266" spans="1:3" ht="15">
      <c r="A266" s="7"/>
      <c r="B266" s="7" t="s">
        <v>132</v>
      </c>
      <c r="C266">
        <v>18833</v>
      </c>
    </row>
    <row r="267" spans="1:3" ht="15">
      <c r="A267" s="7"/>
      <c r="B267" s="7" t="s">
        <v>133</v>
      </c>
      <c r="C267" s="1">
        <v>0.6149</v>
      </c>
    </row>
    <row r="268" spans="1:3" ht="15">
      <c r="A268" s="7"/>
      <c r="B268" s="7" t="s">
        <v>134</v>
      </c>
      <c r="C268">
        <v>8149</v>
      </c>
    </row>
    <row r="269" spans="1:3" ht="15">
      <c r="A269" s="7" t="s">
        <v>3</v>
      </c>
      <c r="B269" s="7" t="s">
        <v>135</v>
      </c>
      <c r="C269">
        <v>13655</v>
      </c>
    </row>
    <row r="270" spans="1:3" ht="15">
      <c r="A270" s="7" t="s">
        <v>3</v>
      </c>
      <c r="B270" s="7" t="s">
        <v>136</v>
      </c>
      <c r="C270">
        <v>11560</v>
      </c>
    </row>
    <row r="271" spans="1:3" ht="15">
      <c r="A271" s="7"/>
      <c r="B271" s="7" t="s">
        <v>137</v>
      </c>
      <c r="C271" s="1">
        <v>0.5221</v>
      </c>
    </row>
    <row r="272" spans="1:2" ht="15">
      <c r="A272" s="7"/>
      <c r="B272" s="7"/>
    </row>
    <row r="273" spans="1:2" ht="15">
      <c r="A273" s="7"/>
      <c r="B273" s="7" t="s">
        <v>138</v>
      </c>
    </row>
    <row r="274" spans="1:3" ht="15">
      <c r="A274" s="7" t="s">
        <v>3</v>
      </c>
      <c r="B274" s="7" t="s">
        <v>139</v>
      </c>
      <c r="C274" s="3">
        <v>31234.533</v>
      </c>
    </row>
    <row r="275" spans="1:2" ht="15">
      <c r="A275" s="7" t="s">
        <v>3</v>
      </c>
      <c r="B275" s="7" t="s">
        <v>140</v>
      </c>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K41"/>
  <sheetViews>
    <sheetView zoomScalePageLayoutView="0" workbookViewId="0" topLeftCell="A1">
      <selection activeCell="D26" sqref="D26"/>
    </sheetView>
  </sheetViews>
  <sheetFormatPr defaultColWidth="9.140625" defaultRowHeight="1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5">
      <c r="A1" s="9">
        <v>2009</v>
      </c>
      <c r="B1" s="10"/>
    </row>
    <row r="2" ht="15">
      <c r="A2" s="11" t="s">
        <v>165</v>
      </c>
    </row>
    <row r="4" spans="1:11" ht="15">
      <c r="A4" s="12" t="s">
        <v>166</v>
      </c>
      <c r="B4" s="13" t="s">
        <v>167</v>
      </c>
      <c r="C4" s="13" t="s">
        <v>168</v>
      </c>
      <c r="D4" s="13" t="s">
        <v>169</v>
      </c>
      <c r="E4" s="13" t="s">
        <v>170</v>
      </c>
      <c r="F4" s="13" t="s">
        <v>171</v>
      </c>
      <c r="G4" s="13" t="s">
        <v>172</v>
      </c>
      <c r="H4" s="13" t="s">
        <v>173</v>
      </c>
      <c r="I4" s="13" t="s">
        <v>174</v>
      </c>
      <c r="J4" s="13" t="s">
        <v>175</v>
      </c>
      <c r="K4" s="14" t="s">
        <v>176</v>
      </c>
    </row>
    <row r="5" spans="1:11" ht="15">
      <c r="A5" s="15" t="s">
        <v>177</v>
      </c>
      <c r="B5" s="16" t="s">
        <v>178</v>
      </c>
      <c r="C5" s="16" t="s">
        <v>179</v>
      </c>
      <c r="D5" s="16" t="s">
        <v>180</v>
      </c>
      <c r="E5" s="16" t="s">
        <v>181</v>
      </c>
      <c r="F5" s="16" t="s">
        <v>182</v>
      </c>
      <c r="G5" s="16" t="s">
        <v>183</v>
      </c>
      <c r="H5" s="16" t="s">
        <v>184</v>
      </c>
      <c r="I5" s="17" t="s">
        <v>185</v>
      </c>
      <c r="J5" s="16" t="s">
        <v>186</v>
      </c>
      <c r="K5" s="18" t="s">
        <v>187</v>
      </c>
    </row>
    <row r="6" spans="1:11" ht="15">
      <c r="A6" s="19"/>
      <c r="B6" s="17" t="s">
        <v>188</v>
      </c>
      <c r="C6" s="17" t="s">
        <v>189</v>
      </c>
      <c r="D6" s="17" t="s">
        <v>190</v>
      </c>
      <c r="E6" s="17"/>
      <c r="F6" s="17" t="s">
        <v>183</v>
      </c>
      <c r="G6" s="17"/>
      <c r="H6" s="17" t="s">
        <v>191</v>
      </c>
      <c r="I6" s="17" t="s">
        <v>192</v>
      </c>
      <c r="J6" s="17" t="s">
        <v>193</v>
      </c>
      <c r="K6" s="20" t="s">
        <v>194</v>
      </c>
    </row>
    <row r="7" spans="1:11" ht="15">
      <c r="A7" s="19"/>
      <c r="B7" s="17"/>
      <c r="C7" s="17"/>
      <c r="D7" s="17"/>
      <c r="E7" s="17"/>
      <c r="F7" s="17" t="s">
        <v>195</v>
      </c>
      <c r="G7" s="17"/>
      <c r="H7" s="17"/>
      <c r="I7" s="17" t="s">
        <v>196</v>
      </c>
      <c r="J7" s="17" t="s">
        <v>197</v>
      </c>
      <c r="K7" s="20" t="s">
        <v>177</v>
      </c>
    </row>
    <row r="8" spans="1:11" ht="15">
      <c r="A8" s="19"/>
      <c r="B8" s="17"/>
      <c r="C8" s="17"/>
      <c r="D8" s="17"/>
      <c r="E8" s="17"/>
      <c r="F8" s="17"/>
      <c r="G8" s="17"/>
      <c r="H8" s="17"/>
      <c r="I8" s="17" t="s">
        <v>198</v>
      </c>
      <c r="J8" s="17" t="s">
        <v>199</v>
      </c>
      <c r="K8" s="20" t="s">
        <v>188</v>
      </c>
    </row>
    <row r="9" spans="1:11" ht="15">
      <c r="A9" s="19"/>
      <c r="B9" s="17"/>
      <c r="C9" s="17"/>
      <c r="D9" s="17"/>
      <c r="E9" s="17"/>
      <c r="F9" s="17"/>
      <c r="G9" s="17"/>
      <c r="H9" s="17"/>
      <c r="I9" s="17" t="s">
        <v>200</v>
      </c>
      <c r="J9" s="17" t="s">
        <v>201</v>
      </c>
      <c r="K9" s="20"/>
    </row>
    <row r="10" spans="1:11" ht="15">
      <c r="A10" s="15" t="s">
        <v>202</v>
      </c>
      <c r="B10" s="16" t="s">
        <v>203</v>
      </c>
      <c r="C10" s="16" t="s">
        <v>204</v>
      </c>
      <c r="D10" s="16" t="s">
        <v>205</v>
      </c>
      <c r="E10" s="16" t="s">
        <v>206</v>
      </c>
      <c r="F10" s="16" t="s">
        <v>207</v>
      </c>
      <c r="G10" s="16" t="s">
        <v>208</v>
      </c>
      <c r="H10" s="16" t="s">
        <v>209</v>
      </c>
      <c r="I10" s="16" t="s">
        <v>210</v>
      </c>
      <c r="J10" s="16" t="s">
        <v>211</v>
      </c>
      <c r="K10" s="21" t="s">
        <v>212</v>
      </c>
    </row>
    <row r="11" spans="1:11" ht="15">
      <c r="A11" s="19"/>
      <c r="B11" s="17" t="s">
        <v>188</v>
      </c>
      <c r="C11" s="17" t="s">
        <v>213</v>
      </c>
      <c r="D11" s="17" t="s">
        <v>214</v>
      </c>
      <c r="E11" s="17"/>
      <c r="F11" s="17" t="s">
        <v>215</v>
      </c>
      <c r="G11" s="17" t="s">
        <v>171</v>
      </c>
      <c r="H11" s="17" t="s">
        <v>172</v>
      </c>
      <c r="I11" s="17" t="s">
        <v>216</v>
      </c>
      <c r="J11" s="17" t="s">
        <v>174</v>
      </c>
      <c r="K11" s="20"/>
    </row>
    <row r="12" spans="1:11" ht="15">
      <c r="A12" s="19"/>
      <c r="B12" s="17"/>
      <c r="C12" s="17" t="s">
        <v>217</v>
      </c>
      <c r="D12" s="17" t="s">
        <v>218</v>
      </c>
      <c r="E12" s="17"/>
      <c r="F12" s="17" t="s">
        <v>219</v>
      </c>
      <c r="G12" s="17"/>
      <c r="H12" s="17"/>
      <c r="I12" s="17"/>
      <c r="J12" s="17"/>
      <c r="K12" s="20"/>
    </row>
    <row r="13" spans="1:11" ht="15">
      <c r="A13" s="19"/>
      <c r="B13" s="17"/>
      <c r="C13" s="17"/>
      <c r="D13" s="17"/>
      <c r="E13" s="17"/>
      <c r="F13" s="17" t="s">
        <v>220</v>
      </c>
      <c r="G13" s="17"/>
      <c r="H13" s="17"/>
      <c r="I13" s="17"/>
      <c r="J13" s="17"/>
      <c r="K13" s="20"/>
    </row>
    <row r="14" spans="1:11" ht="15">
      <c r="A14" s="19"/>
      <c r="B14" s="17"/>
      <c r="C14" s="17"/>
      <c r="D14" s="17"/>
      <c r="E14" s="17"/>
      <c r="F14" s="17" t="s">
        <v>221</v>
      </c>
      <c r="G14" s="17"/>
      <c r="H14" s="17"/>
      <c r="I14" s="17"/>
      <c r="J14" s="17"/>
      <c r="K14" s="20"/>
    </row>
    <row r="15" spans="1:11" ht="15">
      <c r="A15" s="19"/>
      <c r="B15" s="17"/>
      <c r="C15" s="17"/>
      <c r="D15" s="17"/>
      <c r="E15" s="17"/>
      <c r="F15" s="17" t="s">
        <v>222</v>
      </c>
      <c r="G15" s="17"/>
      <c r="H15" s="17"/>
      <c r="I15" s="17"/>
      <c r="J15" s="17"/>
      <c r="K15" s="20"/>
    </row>
    <row r="16" spans="1:11" ht="15">
      <c r="A16" s="22" t="s">
        <v>223</v>
      </c>
      <c r="B16" s="23">
        <v>100</v>
      </c>
      <c r="C16" s="23">
        <v>5</v>
      </c>
      <c r="D16" s="23">
        <v>60</v>
      </c>
      <c r="E16" s="23">
        <f aca="true" t="shared" si="0" ref="E16:E30">B16-D16</f>
        <v>40</v>
      </c>
      <c r="F16" s="24">
        <v>0.3</v>
      </c>
      <c r="G16" s="23">
        <f aca="true" t="shared" si="1" ref="G16:G30">D16*F16</f>
        <v>18</v>
      </c>
      <c r="H16" s="23">
        <f aca="true" t="shared" si="2" ref="H16:H30">E16+G16</f>
        <v>58</v>
      </c>
      <c r="I16" s="24">
        <v>0.82</v>
      </c>
      <c r="J16" s="23">
        <f aca="true" t="shared" si="3" ref="J16:J30">H16*I16</f>
        <v>47.559999999999995</v>
      </c>
      <c r="K16" s="24">
        <f>J16/B16</f>
        <v>0.47559999999999997</v>
      </c>
    </row>
    <row r="17" spans="1:11" ht="15">
      <c r="A17" s="25" t="s">
        <v>224</v>
      </c>
      <c r="B17" s="26">
        <v>0</v>
      </c>
      <c r="C17" s="27"/>
      <c r="D17" s="26">
        <v>0</v>
      </c>
      <c r="E17" s="28">
        <f t="shared" si="0"/>
        <v>0</v>
      </c>
      <c r="F17" s="29">
        <v>0.3</v>
      </c>
      <c r="G17" s="28">
        <f t="shared" si="1"/>
        <v>0</v>
      </c>
      <c r="H17" s="28">
        <f t="shared" si="2"/>
        <v>0</v>
      </c>
      <c r="I17" s="29">
        <v>0.82</v>
      </c>
      <c r="J17" s="28">
        <f t="shared" si="3"/>
        <v>0</v>
      </c>
      <c r="K17" s="29">
        <f aca="true" t="shared" si="4" ref="K17:K30">IF(B17&gt;0,J17/B17,1)</f>
        <v>1</v>
      </c>
    </row>
    <row r="18" spans="1:11" ht="27.75" customHeight="1">
      <c r="A18" s="25" t="s">
        <v>225</v>
      </c>
      <c r="B18" s="27">
        <v>0</v>
      </c>
      <c r="C18" s="27"/>
      <c r="D18" s="27">
        <v>0</v>
      </c>
      <c r="E18" s="28">
        <f t="shared" si="0"/>
        <v>0</v>
      </c>
      <c r="F18" s="29">
        <v>0.3</v>
      </c>
      <c r="G18" s="28">
        <f t="shared" si="1"/>
        <v>0</v>
      </c>
      <c r="H18" s="28">
        <f t="shared" si="2"/>
        <v>0</v>
      </c>
      <c r="I18" s="29">
        <v>0.82</v>
      </c>
      <c r="J18" s="28">
        <f t="shared" si="3"/>
        <v>0</v>
      </c>
      <c r="K18" s="29">
        <f t="shared" si="4"/>
        <v>1</v>
      </c>
    </row>
    <row r="19" spans="1:11" ht="30">
      <c r="A19" s="25" t="s">
        <v>226</v>
      </c>
      <c r="B19" s="27">
        <v>0</v>
      </c>
      <c r="C19" s="27"/>
      <c r="D19" s="27">
        <v>0</v>
      </c>
      <c r="E19" s="28">
        <f t="shared" si="0"/>
        <v>0</v>
      </c>
      <c r="F19" s="29">
        <v>0.3</v>
      </c>
      <c r="G19" s="28">
        <f t="shared" si="1"/>
        <v>0</v>
      </c>
      <c r="H19" s="28">
        <f t="shared" si="2"/>
        <v>0</v>
      </c>
      <c r="I19" s="29">
        <v>0.82</v>
      </c>
      <c r="J19" s="28">
        <f t="shared" si="3"/>
        <v>0</v>
      </c>
      <c r="K19" s="29">
        <f t="shared" si="4"/>
        <v>1</v>
      </c>
    </row>
    <row r="20" spans="1:11" ht="15">
      <c r="A20" s="25" t="s">
        <v>227</v>
      </c>
      <c r="B20" s="27">
        <v>0</v>
      </c>
      <c r="C20" s="27"/>
      <c r="D20" s="27">
        <v>0</v>
      </c>
      <c r="E20" s="28">
        <f t="shared" si="0"/>
        <v>0</v>
      </c>
      <c r="F20" s="29">
        <v>0.3</v>
      </c>
      <c r="G20" s="28">
        <f t="shared" si="1"/>
        <v>0</v>
      </c>
      <c r="H20" s="28">
        <f t="shared" si="2"/>
        <v>0</v>
      </c>
      <c r="I20" s="29">
        <v>0.82</v>
      </c>
      <c r="J20" s="28">
        <f t="shared" si="3"/>
        <v>0</v>
      </c>
      <c r="K20" s="29">
        <f t="shared" si="4"/>
        <v>1</v>
      </c>
    </row>
    <row r="21" spans="1:11" ht="15">
      <c r="A21" s="25" t="s">
        <v>228</v>
      </c>
      <c r="B21" s="27">
        <v>0</v>
      </c>
      <c r="C21" s="27"/>
      <c r="D21" s="27">
        <v>0</v>
      </c>
      <c r="E21" s="28">
        <f t="shared" si="0"/>
        <v>0</v>
      </c>
      <c r="F21" s="29">
        <v>0.3</v>
      </c>
      <c r="G21" s="28">
        <f t="shared" si="1"/>
        <v>0</v>
      </c>
      <c r="H21" s="28">
        <f t="shared" si="2"/>
        <v>0</v>
      </c>
      <c r="I21" s="29">
        <v>0.82</v>
      </c>
      <c r="J21" s="28">
        <f t="shared" si="3"/>
        <v>0</v>
      </c>
      <c r="K21" s="29">
        <f t="shared" si="4"/>
        <v>1</v>
      </c>
    </row>
    <row r="22" spans="1:11" ht="15">
      <c r="A22" s="25" t="s">
        <v>229</v>
      </c>
      <c r="B22" s="27">
        <v>0</v>
      </c>
      <c r="C22" s="27"/>
      <c r="D22" s="27">
        <v>0</v>
      </c>
      <c r="E22" s="28">
        <f t="shared" si="0"/>
        <v>0</v>
      </c>
      <c r="F22" s="29">
        <v>0.3</v>
      </c>
      <c r="G22" s="28">
        <f t="shared" si="1"/>
        <v>0</v>
      </c>
      <c r="H22" s="28">
        <f t="shared" si="2"/>
        <v>0</v>
      </c>
      <c r="I22" s="29">
        <v>0.82</v>
      </c>
      <c r="J22" s="28">
        <f t="shared" si="3"/>
        <v>0</v>
      </c>
      <c r="K22" s="29">
        <f t="shared" si="4"/>
        <v>1</v>
      </c>
    </row>
    <row r="23" spans="1:11" ht="15">
      <c r="A23" s="25" t="s">
        <v>230</v>
      </c>
      <c r="B23" s="27">
        <v>0</v>
      </c>
      <c r="C23" s="27"/>
      <c r="D23" s="27">
        <v>0</v>
      </c>
      <c r="E23" s="28">
        <f t="shared" si="0"/>
        <v>0</v>
      </c>
      <c r="F23" s="29">
        <v>0.35</v>
      </c>
      <c r="G23" s="28">
        <f t="shared" si="1"/>
        <v>0</v>
      </c>
      <c r="H23" s="28">
        <f t="shared" si="2"/>
        <v>0</v>
      </c>
      <c r="I23" s="29">
        <v>0.82</v>
      </c>
      <c r="J23" s="28">
        <f t="shared" si="3"/>
        <v>0</v>
      </c>
      <c r="K23" s="29">
        <f t="shared" si="4"/>
        <v>1</v>
      </c>
    </row>
    <row r="24" spans="1:11" ht="15">
      <c r="A24" s="25" t="s">
        <v>231</v>
      </c>
      <c r="B24" s="27">
        <v>0</v>
      </c>
      <c r="C24" s="27"/>
      <c r="D24" s="27">
        <v>0</v>
      </c>
      <c r="E24" s="28">
        <f t="shared" si="0"/>
        <v>0</v>
      </c>
      <c r="F24" s="29">
        <v>0.35</v>
      </c>
      <c r="G24" s="28">
        <f t="shared" si="1"/>
        <v>0</v>
      </c>
      <c r="H24" s="28">
        <f t="shared" si="2"/>
        <v>0</v>
      </c>
      <c r="I24" s="29">
        <v>0.82</v>
      </c>
      <c r="J24" s="28">
        <f t="shared" si="3"/>
        <v>0</v>
      </c>
      <c r="K24" s="29">
        <f t="shared" si="4"/>
        <v>1</v>
      </c>
    </row>
    <row r="25" spans="1:11" ht="30">
      <c r="A25" s="25" t="s">
        <v>232</v>
      </c>
      <c r="B25" s="27">
        <v>0</v>
      </c>
      <c r="C25" s="27"/>
      <c r="D25" s="27">
        <v>0</v>
      </c>
      <c r="E25" s="28">
        <f t="shared" si="0"/>
        <v>0</v>
      </c>
      <c r="F25" s="29">
        <v>0.35</v>
      </c>
      <c r="G25" s="28">
        <f t="shared" si="1"/>
        <v>0</v>
      </c>
      <c r="H25" s="28">
        <f t="shared" si="2"/>
        <v>0</v>
      </c>
      <c r="I25" s="29">
        <v>0.82</v>
      </c>
      <c r="J25" s="28">
        <f t="shared" si="3"/>
        <v>0</v>
      </c>
      <c r="K25" s="29">
        <f t="shared" si="4"/>
        <v>1</v>
      </c>
    </row>
    <row r="26" spans="1:11" ht="15">
      <c r="A26" s="30" t="s">
        <v>233</v>
      </c>
      <c r="B26" s="27">
        <v>1551</v>
      </c>
      <c r="C26" s="27"/>
      <c r="D26" s="27">
        <v>300</v>
      </c>
      <c r="E26" s="31">
        <f t="shared" si="0"/>
        <v>1251</v>
      </c>
      <c r="F26" s="32">
        <v>0.3</v>
      </c>
      <c r="G26" s="31">
        <f t="shared" si="1"/>
        <v>90</v>
      </c>
      <c r="H26" s="31">
        <f t="shared" si="2"/>
        <v>1341</v>
      </c>
      <c r="I26" s="32">
        <v>0.82</v>
      </c>
      <c r="J26" s="31">
        <f t="shared" si="3"/>
        <v>1099.62</v>
      </c>
      <c r="K26" s="32">
        <f t="shared" si="4"/>
        <v>0.7089748549323017</v>
      </c>
    </row>
    <row r="27" spans="1:11" ht="15">
      <c r="A27" s="25" t="s">
        <v>234</v>
      </c>
      <c r="B27" s="27">
        <v>0</v>
      </c>
      <c r="C27" s="27"/>
      <c r="D27" s="27">
        <v>0</v>
      </c>
      <c r="E27" s="28">
        <f t="shared" si="0"/>
        <v>0</v>
      </c>
      <c r="F27" s="29">
        <v>0.31</v>
      </c>
      <c r="G27" s="28">
        <f t="shared" si="1"/>
        <v>0</v>
      </c>
      <c r="H27" s="28">
        <f t="shared" si="2"/>
        <v>0</v>
      </c>
      <c r="I27" s="29">
        <v>0.82</v>
      </c>
      <c r="J27" s="28">
        <f t="shared" si="3"/>
        <v>0</v>
      </c>
      <c r="K27" s="29">
        <f t="shared" si="4"/>
        <v>1</v>
      </c>
    </row>
    <row r="28" spans="1:11" ht="30">
      <c r="A28" s="25" t="s">
        <v>235</v>
      </c>
      <c r="B28" s="27">
        <v>0</v>
      </c>
      <c r="C28" s="27"/>
      <c r="D28" s="27">
        <v>0</v>
      </c>
      <c r="E28" s="28">
        <f>B28-D28</f>
        <v>0</v>
      </c>
      <c r="F28" s="29">
        <v>0.23</v>
      </c>
      <c r="G28" s="28">
        <f>D28*F28</f>
        <v>0</v>
      </c>
      <c r="H28" s="28">
        <f>E28+G28</f>
        <v>0</v>
      </c>
      <c r="I28" s="29">
        <v>0.82</v>
      </c>
      <c r="J28" s="28">
        <f>H28*I28</f>
        <v>0</v>
      </c>
      <c r="K28" s="29">
        <f>IF(B28&gt;0,J28/B28,1)</f>
        <v>1</v>
      </c>
    </row>
    <row r="29" spans="1:11" ht="39.75" customHeight="1">
      <c r="A29" s="25" t="s">
        <v>236</v>
      </c>
      <c r="B29" s="33">
        <v>14748</v>
      </c>
      <c r="C29" s="27"/>
      <c r="D29" s="33">
        <v>5789</v>
      </c>
      <c r="E29" s="28">
        <f t="shared" si="0"/>
        <v>8959</v>
      </c>
      <c r="F29" s="29">
        <v>0.23</v>
      </c>
      <c r="G29" s="28">
        <f t="shared" si="1"/>
        <v>1331.47</v>
      </c>
      <c r="H29" s="28">
        <f t="shared" si="2"/>
        <v>10290.47</v>
      </c>
      <c r="I29" s="29">
        <v>0.82</v>
      </c>
      <c r="J29" s="28">
        <f t="shared" si="3"/>
        <v>8438.185399999998</v>
      </c>
      <c r="K29" s="29">
        <f t="shared" si="4"/>
        <v>0.5721579468402495</v>
      </c>
    </row>
    <row r="30" spans="1:11" ht="40.5" customHeight="1">
      <c r="A30" s="25" t="s">
        <v>237</v>
      </c>
      <c r="B30" s="27">
        <v>35101</v>
      </c>
      <c r="C30" s="27"/>
      <c r="D30" s="27">
        <v>17164</v>
      </c>
      <c r="E30" s="28">
        <f t="shared" si="0"/>
        <v>17937</v>
      </c>
      <c r="F30" s="29">
        <v>0.23</v>
      </c>
      <c r="G30" s="28">
        <f t="shared" si="1"/>
        <v>3947.7200000000003</v>
      </c>
      <c r="H30" s="28">
        <f t="shared" si="2"/>
        <v>21884.72</v>
      </c>
      <c r="I30" s="29">
        <v>0.82</v>
      </c>
      <c r="J30" s="28">
        <f t="shared" si="3"/>
        <v>17945.4704</v>
      </c>
      <c r="K30" s="29">
        <f t="shared" si="4"/>
        <v>0.5112523973675963</v>
      </c>
    </row>
    <row r="32" spans="1:11" ht="30">
      <c r="A32" s="34" t="s">
        <v>238</v>
      </c>
      <c r="B32" s="34"/>
      <c r="C32" s="34"/>
      <c r="D32" s="34"/>
      <c r="E32" s="34"/>
      <c r="F32" s="34"/>
      <c r="G32" s="34"/>
      <c r="H32" s="34"/>
      <c r="I32" s="34"/>
      <c r="J32" s="34"/>
      <c r="K32" s="34"/>
    </row>
    <row r="35" ht="15">
      <c r="A35" t="s">
        <v>239</v>
      </c>
    </row>
    <row r="37" spans="1:3" ht="15">
      <c r="A37" t="s">
        <v>240</v>
      </c>
      <c r="C37" t="s">
        <v>241</v>
      </c>
    </row>
    <row r="38" spans="1:3" ht="15">
      <c r="A38" t="s">
        <v>242</v>
      </c>
      <c r="C38" t="s">
        <v>243</v>
      </c>
    </row>
    <row r="39" spans="1:3" ht="15">
      <c r="A39" t="s">
        <v>244</v>
      </c>
      <c r="C39" t="s">
        <v>245</v>
      </c>
    </row>
    <row r="40" spans="1:3" ht="15">
      <c r="A40" t="s">
        <v>246</v>
      </c>
      <c r="C40" t="s">
        <v>247</v>
      </c>
    </row>
    <row r="41" spans="1:3" ht="15">
      <c r="A41" t="s">
        <v>248</v>
      </c>
      <c r="C41"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Department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Sam Perkins</cp:lastModifiedBy>
  <dcterms:created xsi:type="dcterms:W3CDTF">2009-04-02T20:20:41Z</dcterms:created>
  <dcterms:modified xsi:type="dcterms:W3CDTF">2010-08-05T15:48:20Z</dcterms:modified>
  <cp:category/>
  <cp:version/>
  <cp:contentType/>
  <cp:contentStatus/>
</cp:coreProperties>
</file>