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600" windowHeight="10995"/>
  </bookViews>
  <sheets>
    <sheet name="summary_COUNTY" sheetId="1" r:id="rId1"/>
  </sheets>
  <externalReferences>
    <externalReference r:id="rId2"/>
  </externalReferences>
  <definedNames>
    <definedName name="cn_eff">[1]results_COUNTY!$AH$4</definedName>
    <definedName name="CN_W">[1]results_COUNTY!$AE$4</definedName>
    <definedName name="dates">[1]Frost!$A$8:$O$15</definedName>
    <definedName name="dc_eff">[1]results_COUNTY!$AH$5</definedName>
    <definedName name="DC_W">[1]results_COUNTY!$AE$5</definedName>
    <definedName name="nt_eff">[1]results_COUNTY!$AH$6</definedName>
    <definedName name="NT_W">[1]results_COUNTY!$AE$6</definedName>
    <definedName name="pl_eff">[1]results_COUNTY!$AH$7</definedName>
    <definedName name="PL_W">[1]results_COUNTY!$AE$7</definedName>
    <definedName name="ra_eff">[1]results_COUNTY!$AH$8</definedName>
    <definedName name="RA_W">[1]results_COUNTY!$AE$8</definedName>
    <definedName name="sd_eff">[1]results_COUNTY!$AH$9</definedName>
    <definedName name="SD_W">[1]results_COUNTY!$AE$9</definedName>
    <definedName name="sh_eff">[1]results_COUNTY!$AH$10</definedName>
    <definedName name="th_eff">[1]results_COUNTY!$AH$11</definedName>
    <definedName name="TH_W">[1]results_COUNTY!$AE$11</definedName>
    <definedName name="tr_eff">[1]results_COUNTY!$AH$12</definedName>
    <definedName name="TR_W">[1]results_COUNTY!$AE$12</definedName>
    <definedName name="year">[1]NOTES!$B$2</definedName>
  </definedNames>
  <calcPr calcId="145621"/>
</workbook>
</file>

<file path=xl/calcChain.xml><?xml version="1.0" encoding="utf-8"?>
<calcChain xmlns="http://schemas.openxmlformats.org/spreadsheetml/2006/main">
  <c r="H12" i="1" l="1"/>
  <c r="G12" i="1"/>
  <c r="F12" i="1"/>
  <c r="H11" i="1"/>
  <c r="G11" i="1"/>
  <c r="F11" i="1"/>
  <c r="H10" i="1"/>
  <c r="G10" i="1"/>
  <c r="N10" i="1" s="1"/>
  <c r="F10" i="1"/>
  <c r="H9" i="1"/>
  <c r="G9" i="1"/>
  <c r="N9" i="1" s="1"/>
  <c r="F9" i="1"/>
  <c r="H8" i="1"/>
  <c r="G8" i="1"/>
  <c r="N8" i="1" s="1"/>
  <c r="F8" i="1"/>
  <c r="H7" i="1"/>
  <c r="G7" i="1"/>
  <c r="N7" i="1" s="1"/>
  <c r="F7" i="1"/>
  <c r="H6" i="1"/>
  <c r="G6" i="1"/>
  <c r="N6" i="1" s="1"/>
  <c r="F6" i="1"/>
  <c r="H5" i="1"/>
  <c r="G5" i="1"/>
  <c r="N5" i="1" s="1"/>
  <c r="F5" i="1"/>
  <c r="H4" i="1"/>
  <c r="G4" i="1"/>
  <c r="N4" i="1" s="1"/>
  <c r="F4" i="1"/>
  <c r="N3" i="1"/>
  <c r="H3" i="1"/>
  <c r="G3" i="1"/>
  <c r="F3" i="1"/>
  <c r="M13" i="1"/>
  <c r="L13" i="1"/>
  <c r="K13" i="1"/>
  <c r="J13" i="1"/>
  <c r="I13" i="1"/>
  <c r="H2" i="1"/>
  <c r="G2" i="1"/>
  <c r="G13" i="1" s="1"/>
  <c r="K17" i="1" s="1"/>
  <c r="F2" i="1"/>
  <c r="N2" i="1" l="1"/>
  <c r="K16" i="1" l="1"/>
  <c r="N11" i="1"/>
</calcChain>
</file>

<file path=xl/comments1.xml><?xml version="1.0" encoding="utf-8"?>
<comments xmlns="http://schemas.openxmlformats.org/spreadsheetml/2006/main">
  <authors>
    <author>Sam Perkins</author>
  </authors>
  <commentList>
    <comment ref="I25" authorId="0">
      <text>
        <r>
          <rPr>
            <b/>
            <sz val="8"/>
            <color indexed="81"/>
            <rFont val="Tahoma"/>
            <family val="2"/>
          </rPr>
          <t>gw irrigation return flow for representative counties:</t>
        </r>
        <r>
          <rPr>
            <sz val="8"/>
            <color indexed="81"/>
            <rFont val="Tahoma"/>
            <family val="2"/>
          </rPr>
          <t xml:space="preserve">
index functions reference range ak24:ak40; for source, see comment in cell ak22, sheet ReportedCropsByCounty2012, file ReportedCropsByCounty2012.xls.</t>
        </r>
      </text>
    </comment>
  </commentList>
</comments>
</file>

<file path=xl/sharedStrings.xml><?xml version="1.0" encoding="utf-8"?>
<sst xmlns="http://schemas.openxmlformats.org/spreadsheetml/2006/main" count="106" uniqueCount="81">
  <si>
    <t>county</t>
  </si>
  <si>
    <t>record</t>
  </si>
  <si>
    <t>reported gw Irrig pumping 2012 Ac-ft [6]</t>
  </si>
  <si>
    <t>Return flow af [6]</t>
  </si>
  <si>
    <t>reported gw Irrig area 2012 Acres [6]</t>
  </si>
  <si>
    <t>return flow fraction</t>
  </si>
  <si>
    <t>gw irrigated depth (in)</t>
  </si>
  <si>
    <t>Irrig area as fraction of total</t>
  </si>
  <si>
    <t>potential consumptive use composite 2012 in [1]</t>
  </si>
  <si>
    <t>NET consumptive use composite 2012 in [2]</t>
  </si>
  <si>
    <t>Pumping (CIR) in 2012 in [3]</t>
  </si>
  <si>
    <t>effective precip composite 2012 in [4]</t>
  </si>
  <si>
    <t>actual precip 2012 in [5]</t>
  </si>
  <si>
    <t>Pct irrig demand met</t>
  </si>
  <si>
    <t>Cheyenne</t>
  </si>
  <si>
    <t>CN</t>
  </si>
  <si>
    <t>CHEYENNE</t>
  </si>
  <si>
    <t>Decatur</t>
  </si>
  <si>
    <t>DC</t>
  </si>
  <si>
    <t>DECATUR</t>
  </si>
  <si>
    <t>Norton</t>
  </si>
  <si>
    <t>NT</t>
  </si>
  <si>
    <t>NORTON</t>
  </si>
  <si>
    <t>Phillips</t>
  </si>
  <si>
    <t>PL</t>
  </si>
  <si>
    <t>PHILLIPS</t>
  </si>
  <si>
    <t>Rawlins</t>
  </si>
  <si>
    <t>RA</t>
  </si>
  <si>
    <t>RAWLINS</t>
  </si>
  <si>
    <t>Sheridan</t>
  </si>
  <si>
    <t>SD</t>
  </si>
  <si>
    <t>SHERIDAN</t>
  </si>
  <si>
    <t>Sherman</t>
  </si>
  <si>
    <t>SH</t>
  </si>
  <si>
    <t>SHERMAN</t>
  </si>
  <si>
    <t>Thomas</t>
  </si>
  <si>
    <t>TH</t>
  </si>
  <si>
    <t>THOMAS</t>
  </si>
  <si>
    <t>Trego</t>
  </si>
  <si>
    <t>TR</t>
  </si>
  <si>
    <t>TREGO</t>
  </si>
  <si>
    <t>sum or wtd. avg</t>
  </si>
  <si>
    <t>all KS counties</t>
  </si>
  <si>
    <t>arithmetic Avg</t>
  </si>
  <si>
    <t>Reported</t>
  </si>
  <si>
    <t>pct demand met</t>
  </si>
  <si>
    <t>[ratio of weighted averages, wtd by irrig. area]</t>
  </si>
  <si>
    <t>Notes (references are to sheet results_COUNTY, recs 31 48 65 82 99 116 133 150 167):</t>
  </si>
  <si>
    <t>[ratio of arithmetic averages]</t>
  </si>
  <si>
    <t>[1]</t>
  </si>
  <si>
    <t>col. x for each county</t>
  </si>
  <si>
    <t>[2]</t>
  </si>
  <si>
    <t>col. ah for each county</t>
  </si>
  <si>
    <t>[3]</t>
  </si>
  <si>
    <t>col. ai for each county</t>
  </si>
  <si>
    <t>[4]</t>
  </si>
  <si>
    <t>range r4:r12 of sheet results_COUNTY: the difference (potential consumptive use - NET consumptive use)</t>
  </si>
  <si>
    <t>[5]</t>
  </si>
  <si>
    <t>range o4:o12 of sheet results_COUNTY: average over precipitation at stations, with weights given by range e4_L12.</t>
  </si>
  <si>
    <t>[6]</t>
  </si>
  <si>
    <t>2012 crop distribution for selected counties used in CIR calculations</t>
  </si>
  <si>
    <t>ALFALFA</t>
  </si>
  <si>
    <t>CORN</t>
  </si>
  <si>
    <t>SOY-BEANS</t>
  </si>
  <si>
    <t>SORGHUM</t>
  </si>
  <si>
    <t>SUN-FLOWER</t>
  </si>
  <si>
    <t>WHEAT TOTAL</t>
  </si>
  <si>
    <t>TOTAL</t>
  </si>
  <si>
    <t>rech rate</t>
  </si>
  <si>
    <t>all</t>
  </si>
  <si>
    <t>2012 selected crop irrigated areas for all counties (does not include all irrigated area):</t>
  </si>
  <si>
    <t>GH</t>
  </si>
  <si>
    <t>GO</t>
  </si>
  <si>
    <t>JW</t>
  </si>
  <si>
    <t>LG</t>
  </si>
  <si>
    <t>RO</t>
  </si>
  <si>
    <t>RP</t>
  </si>
  <si>
    <t>WA</t>
  </si>
  <si>
    <t>Grand Total</t>
  </si>
  <si>
    <t>from sheet summary_COUNTY in RRCS_Overlap_Groups_2012prelim.xls</t>
  </si>
  <si>
    <t>Reported gw irrigation depth as fraction of CIR in 2012 for representative counties: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</si>
</sst>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1" fontId="2" fillId="0" borderId="1" xfId="0" applyNumberFormat="1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0" fontId="3" fillId="0" borderId="0" xfId="0" applyFont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3" fontId="2" fillId="0" borderId="1" xfId="2" applyNumberFormat="1" applyFont="1" applyBorder="1"/>
    <xf numFmtId="2" fontId="2" fillId="0" borderId="0" xfId="0" applyNumberFormat="1" applyFont="1" applyBorder="1"/>
    <xf numFmtId="0" fontId="2" fillId="0" borderId="6" xfId="0" applyFont="1" applyBorder="1"/>
    <xf numFmtId="0" fontId="2" fillId="0" borderId="0" xfId="0" applyFont="1" applyBorder="1"/>
    <xf numFmtId="3" fontId="2" fillId="0" borderId="0" xfId="2" applyNumberFormat="1" applyFont="1"/>
    <xf numFmtId="164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2" fontId="2" fillId="0" borderId="2" xfId="0" applyNumberFormat="1" applyFont="1" applyBorder="1"/>
    <xf numFmtId="2" fontId="2" fillId="0" borderId="7" xfId="0" applyNumberFormat="1" applyFont="1" applyBorder="1"/>
    <xf numFmtId="10" fontId="2" fillId="0" borderId="0" xfId="0" applyNumberFormat="1" applyFont="1" applyBorder="1"/>
    <xf numFmtId="0" fontId="2" fillId="0" borderId="6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0" fontId="0" fillId="0" borderId="1" xfId="0" applyNumberFormat="1" applyBorder="1"/>
    <xf numFmtId="9" fontId="4" fillId="0" borderId="1" xfId="1" applyFont="1" applyFill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</cellXfs>
  <cellStyles count="5">
    <cellStyle name="Normal" xfId="0" builtinId="0"/>
    <cellStyle name="Normal 2" xfId="3"/>
    <cellStyle name="Normal 2 2" xfId="2"/>
    <cellStyle name="Normal 3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SCIR_update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_locations"/>
      <sheetName val="etRad"/>
      <sheetName val="KSNE2012_v0"/>
      <sheetName val="KSNE2012"/>
      <sheetName val="input_CLIMATE"/>
      <sheetName val="ET_Colby_KSU"/>
      <sheetName val="ET_Scandia_KSU"/>
      <sheetName val="input_ET"/>
      <sheetName val="input_CLIMATE_C"/>
      <sheetName val="NOTES"/>
      <sheetName val="atwd07"/>
      <sheetName val="colby07"/>
      <sheetName val="goodlnd07"/>
      <sheetName val="norton07"/>
      <sheetName val="oberln07"/>
      <sheetName val="wakny07"/>
      <sheetName val="harlanl07"/>
      <sheetName val="benkl07"/>
      <sheetName val="summary_COUNTY"/>
      <sheetName val="results_COUNTY"/>
      <sheetName val="results_station"/>
      <sheetName val="Frost"/>
      <sheetName val="Atwood"/>
      <sheetName val="Colby"/>
      <sheetName val="Goodland"/>
      <sheetName val="Norton"/>
      <sheetName val="Oberlin"/>
      <sheetName val="Wakeeney"/>
      <sheetName val="NE_harlan"/>
      <sheetName val="NE_benk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2012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AE4">
            <v>3.5</v>
          </cell>
          <cell r="AH4">
            <v>0.84481597143632514</v>
          </cell>
        </row>
        <row r="5">
          <cell r="AE5">
            <v>3.9</v>
          </cell>
          <cell r="AH5">
            <v>0.83216924049138363</v>
          </cell>
        </row>
        <row r="6">
          <cell r="AE6">
            <v>3.9</v>
          </cell>
          <cell r="AH6">
            <v>0.84020126480932178</v>
          </cell>
        </row>
        <row r="7">
          <cell r="AE7">
            <v>3.9</v>
          </cell>
          <cell r="AH7">
            <v>0.78020805868297305</v>
          </cell>
        </row>
        <row r="8">
          <cell r="AE8">
            <v>3.5</v>
          </cell>
          <cell r="AH8">
            <v>0.80590848558613826</v>
          </cell>
        </row>
        <row r="9">
          <cell r="AE9">
            <v>3.9</v>
          </cell>
          <cell r="AH9">
            <v>0.7675692963752665</v>
          </cell>
        </row>
        <row r="10">
          <cell r="AH10">
            <v>0.84580425481501131</v>
          </cell>
        </row>
        <row r="11">
          <cell r="AE11">
            <v>3.5</v>
          </cell>
          <cell r="AH11">
            <v>0.8458004772065959</v>
          </cell>
        </row>
        <row r="12">
          <cell r="AE12">
            <v>3.9</v>
          </cell>
          <cell r="AH12">
            <v>0.84758331293720879</v>
          </cell>
        </row>
      </sheetData>
      <sheetData sheetId="20"/>
      <sheetData sheetId="21">
        <row r="8">
          <cell r="A8" t="str">
            <v>Atwood</v>
          </cell>
          <cell r="B8" t="b">
            <v>0</v>
          </cell>
          <cell r="C8">
            <v>41189</v>
          </cell>
          <cell r="D8">
            <v>41008</v>
          </cell>
          <cell r="E8">
            <v>41189</v>
          </cell>
          <cell r="F8">
            <v>41028</v>
          </cell>
          <cell r="G8">
            <v>41189</v>
          </cell>
          <cell r="H8">
            <v>40973</v>
          </cell>
          <cell r="I8">
            <v>41217</v>
          </cell>
          <cell r="J8">
            <v>40965</v>
          </cell>
          <cell r="K8">
            <v>41233</v>
          </cell>
          <cell r="M8">
            <v>40978</v>
          </cell>
          <cell r="N8">
            <v>41189</v>
          </cell>
          <cell r="O8">
            <v>41189</v>
          </cell>
        </row>
        <row r="9">
          <cell r="A9" t="str">
            <v>Colby</v>
          </cell>
          <cell r="B9" t="b">
            <v>0</v>
          </cell>
          <cell r="C9">
            <v>41189</v>
          </cell>
          <cell r="D9">
            <v>41012</v>
          </cell>
          <cell r="E9">
            <v>41184</v>
          </cell>
          <cell r="F9">
            <v>41029</v>
          </cell>
          <cell r="G9">
            <v>41184</v>
          </cell>
          <cell r="H9">
            <v>40974</v>
          </cell>
          <cell r="I9">
            <v>41221</v>
          </cell>
          <cell r="J9">
            <v>40965</v>
          </cell>
          <cell r="K9">
            <v>41235</v>
          </cell>
          <cell r="M9">
            <v>40978</v>
          </cell>
          <cell r="N9">
            <v>41189</v>
          </cell>
          <cell r="O9">
            <v>41184</v>
          </cell>
        </row>
        <row r="10">
          <cell r="A10" t="str">
            <v>Goodland</v>
          </cell>
          <cell r="B10" t="b">
            <v>0</v>
          </cell>
          <cell r="C10">
            <v>41189</v>
          </cell>
          <cell r="D10">
            <v>41015</v>
          </cell>
          <cell r="E10">
            <v>41186</v>
          </cell>
          <cell r="F10">
            <v>41033</v>
          </cell>
          <cell r="G10">
            <v>41186</v>
          </cell>
          <cell r="H10">
            <v>40973</v>
          </cell>
          <cell r="I10">
            <v>41222</v>
          </cell>
          <cell r="J10">
            <v>40965</v>
          </cell>
          <cell r="K10">
            <v>41235</v>
          </cell>
          <cell r="M10">
            <v>40977</v>
          </cell>
          <cell r="N10">
            <v>41189</v>
          </cell>
          <cell r="O10">
            <v>41186</v>
          </cell>
        </row>
        <row r="11">
          <cell r="A11" t="str">
            <v>Norton</v>
          </cell>
          <cell r="B11" t="b">
            <v>0</v>
          </cell>
          <cell r="C11">
            <v>41189</v>
          </cell>
          <cell r="D11">
            <v>41003</v>
          </cell>
          <cell r="E11">
            <v>41189</v>
          </cell>
          <cell r="F11">
            <v>41024</v>
          </cell>
          <cell r="G11">
            <v>41189</v>
          </cell>
          <cell r="H11">
            <v>40971</v>
          </cell>
          <cell r="I11">
            <v>41228</v>
          </cell>
          <cell r="J11">
            <v>40964</v>
          </cell>
          <cell r="K11">
            <v>41239</v>
          </cell>
          <cell r="M11">
            <v>40977</v>
          </cell>
          <cell r="N11">
            <v>41189</v>
          </cell>
          <cell r="O11">
            <v>41189</v>
          </cell>
        </row>
        <row r="12">
          <cell r="A12" t="str">
            <v>Oberlin</v>
          </cell>
          <cell r="B12">
            <v>40988</v>
          </cell>
          <cell r="C12">
            <v>41189</v>
          </cell>
          <cell r="D12">
            <v>41013</v>
          </cell>
          <cell r="E12">
            <v>41184</v>
          </cell>
          <cell r="F12">
            <v>41030</v>
          </cell>
          <cell r="G12">
            <v>41184</v>
          </cell>
          <cell r="H12">
            <v>40976</v>
          </cell>
          <cell r="I12">
            <v>41213</v>
          </cell>
          <cell r="J12">
            <v>40967</v>
          </cell>
          <cell r="K12">
            <v>41230</v>
          </cell>
          <cell r="M12">
            <v>40990</v>
          </cell>
          <cell r="N12">
            <v>41189</v>
          </cell>
          <cell r="O12">
            <v>41184</v>
          </cell>
        </row>
        <row r="13">
          <cell r="A13" t="str">
            <v>Wakeeny</v>
          </cell>
          <cell r="B13" t="b">
            <v>0</v>
          </cell>
          <cell r="C13">
            <v>41189</v>
          </cell>
          <cell r="D13">
            <v>40990</v>
          </cell>
          <cell r="E13">
            <v>41189</v>
          </cell>
          <cell r="F13">
            <v>41020</v>
          </cell>
          <cell r="G13">
            <v>41189</v>
          </cell>
          <cell r="H13">
            <v>40969</v>
          </cell>
          <cell r="I13">
            <v>41231</v>
          </cell>
          <cell r="J13">
            <v>40962</v>
          </cell>
          <cell r="K13">
            <v>41242</v>
          </cell>
          <cell r="M13">
            <v>40977</v>
          </cell>
          <cell r="N13">
            <v>41189</v>
          </cell>
          <cell r="O13">
            <v>41189</v>
          </cell>
        </row>
        <row r="14">
          <cell r="A14" t="str">
            <v>NE - Harlan</v>
          </cell>
          <cell r="B14" t="b">
            <v>0</v>
          </cell>
          <cell r="C14">
            <v>41189</v>
          </cell>
          <cell r="D14">
            <v>41011</v>
          </cell>
          <cell r="E14">
            <v>41187</v>
          </cell>
          <cell r="F14">
            <v>41027</v>
          </cell>
          <cell r="G14">
            <v>41187</v>
          </cell>
          <cell r="H14">
            <v>40974</v>
          </cell>
          <cell r="I14">
            <v>41212</v>
          </cell>
          <cell r="J14">
            <v>40966</v>
          </cell>
          <cell r="K14">
            <v>41230</v>
          </cell>
          <cell r="M14">
            <v>40978</v>
          </cell>
          <cell r="N14">
            <v>41189</v>
          </cell>
          <cell r="O14">
            <v>41187</v>
          </cell>
        </row>
        <row r="15">
          <cell r="A15" t="str">
            <v>NE - Benkelman</v>
          </cell>
          <cell r="B15" t="b">
            <v>0</v>
          </cell>
          <cell r="C15">
            <v>41189</v>
          </cell>
          <cell r="D15">
            <v>41007</v>
          </cell>
          <cell r="E15">
            <v>41189</v>
          </cell>
          <cell r="F15">
            <v>41028</v>
          </cell>
          <cell r="G15">
            <v>41189</v>
          </cell>
          <cell r="H15">
            <v>40973</v>
          </cell>
          <cell r="I15">
            <v>41220</v>
          </cell>
          <cell r="J15">
            <v>40966</v>
          </cell>
          <cell r="K15">
            <v>41234</v>
          </cell>
          <cell r="M15">
            <v>40978</v>
          </cell>
          <cell r="N15">
            <v>41189</v>
          </cell>
          <cell r="O15">
            <v>41189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pageSetUpPr fitToPage="1"/>
  </sheetPr>
  <dimension ref="A1:P55"/>
  <sheetViews>
    <sheetView tabSelected="1" workbookViewId="0">
      <selection activeCell="I15" sqref="I15"/>
    </sheetView>
  </sheetViews>
  <sheetFormatPr defaultRowHeight="12.75" x14ac:dyDescent="0.2"/>
  <cols>
    <col min="1" max="1" width="15" style="4" customWidth="1"/>
    <col min="2" max="8" width="11.85546875" style="4" customWidth="1"/>
    <col min="9" max="9" width="11.7109375" style="4" customWidth="1"/>
    <col min="10" max="10" width="12.85546875" style="4" customWidth="1"/>
    <col min="11" max="13" width="11.5703125" style="4" customWidth="1"/>
    <col min="14" max="16384" width="9.140625" style="4"/>
  </cols>
  <sheetData>
    <row r="1" spans="1:16" ht="63.75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6" x14ac:dyDescent="0.2">
      <c r="A2" s="1" t="s">
        <v>14</v>
      </c>
      <c r="B2" s="1">
        <v>31</v>
      </c>
      <c r="C2" s="5">
        <v>71669.287038400973</v>
      </c>
      <c r="D2" s="5">
        <v>8971.850075753393</v>
      </c>
      <c r="E2" s="5">
        <v>45827</v>
      </c>
      <c r="F2" s="6">
        <f>D2/C2</f>
        <v>0.12518402856367478</v>
      </c>
      <c r="G2" s="7">
        <f t="shared" ref="G2:G12" si="0">12*C2/E2</f>
        <v>18.766915671128629</v>
      </c>
      <c r="H2" s="6">
        <f t="shared" ref="H2:H12" si="1">E2/E$12</f>
        <v>0.10798576747254819</v>
      </c>
      <c r="I2" s="7">
        <v>27.654105657280937</v>
      </c>
      <c r="J2" s="7">
        <v>19.317149710324365</v>
      </c>
      <c r="K2" s="7">
        <v>22.865511973550944</v>
      </c>
      <c r="L2" s="7">
        <v>8.3369559469565715</v>
      </c>
      <c r="M2" s="7">
        <v>10.676666666666669</v>
      </c>
      <c r="N2" s="7">
        <f t="shared" ref="N2:N11" si="2">100*G2/$K2</f>
        <v>82.075204320098962</v>
      </c>
      <c r="O2" s="8" t="s">
        <v>15</v>
      </c>
      <c r="P2" s="9" t="s">
        <v>16</v>
      </c>
    </row>
    <row r="3" spans="1:16" x14ac:dyDescent="0.2">
      <c r="A3" s="1" t="s">
        <v>17</v>
      </c>
      <c r="B3" s="1">
        <v>48</v>
      </c>
      <c r="C3" s="5">
        <v>14598.64705647673</v>
      </c>
      <c r="D3" s="5">
        <v>2012.1426115924137</v>
      </c>
      <c r="E3" s="5">
        <v>10898</v>
      </c>
      <c r="F3" s="6">
        <f t="shared" ref="F3:F12" si="3">D3/C3</f>
        <v>0.13783075950861631</v>
      </c>
      <c r="G3" s="7">
        <f t="shared" si="0"/>
        <v>16.074854530897483</v>
      </c>
      <c r="H3" s="6">
        <f t="shared" si="1"/>
        <v>2.5679815259908572E-2</v>
      </c>
      <c r="I3" s="7">
        <v>28.577570397460143</v>
      </c>
      <c r="J3" s="7">
        <v>20.419066779685096</v>
      </c>
      <c r="K3" s="7">
        <v>24.537156369331722</v>
      </c>
      <c r="L3" s="7">
        <v>8.1585036177750467</v>
      </c>
      <c r="M3" s="7">
        <v>10.639999999999999</v>
      </c>
      <c r="N3" s="7">
        <f t="shared" si="2"/>
        <v>65.512296082479125</v>
      </c>
      <c r="O3" s="8" t="s">
        <v>18</v>
      </c>
      <c r="P3" s="10" t="s">
        <v>19</v>
      </c>
    </row>
    <row r="4" spans="1:16" x14ac:dyDescent="0.2">
      <c r="A4" s="1" t="s">
        <v>20</v>
      </c>
      <c r="B4" s="1">
        <v>65</v>
      </c>
      <c r="C4" s="5">
        <v>13135.097398043885</v>
      </c>
      <c r="D4" s="5">
        <v>2483.9813657059635</v>
      </c>
      <c r="E4" s="5">
        <v>10687</v>
      </c>
      <c r="F4" s="6">
        <f t="shared" si="3"/>
        <v>0.18911023576238459</v>
      </c>
      <c r="G4" s="7">
        <f t="shared" si="0"/>
        <v>14.748869540238291</v>
      </c>
      <c r="H4" s="6">
        <f t="shared" si="1"/>
        <v>2.5182619350582025E-2</v>
      </c>
      <c r="I4" s="7">
        <v>26.834245477388698</v>
      </c>
      <c r="J4" s="7">
        <v>16.673933075550877</v>
      </c>
      <c r="K4" s="7">
        <v>19.845165407284789</v>
      </c>
      <c r="L4" s="7">
        <v>10.160312401837821</v>
      </c>
      <c r="M4" s="7">
        <v>14.98</v>
      </c>
      <c r="N4" s="7">
        <f t="shared" si="2"/>
        <v>74.319710808881723</v>
      </c>
      <c r="O4" s="8" t="s">
        <v>21</v>
      </c>
      <c r="P4" s="10" t="s">
        <v>22</v>
      </c>
    </row>
    <row r="5" spans="1:16" x14ac:dyDescent="0.2">
      <c r="A5" s="1" t="s">
        <v>23</v>
      </c>
      <c r="B5" s="1">
        <v>82</v>
      </c>
      <c r="C5" s="5">
        <v>6336.822641329928</v>
      </c>
      <c r="D5" s="5">
        <v>1040.8958004805149</v>
      </c>
      <c r="E5" s="5">
        <v>5382</v>
      </c>
      <c r="F5" s="6">
        <f t="shared" si="3"/>
        <v>0.16426146972957711</v>
      </c>
      <c r="G5" s="7">
        <f t="shared" si="0"/>
        <v>14.128924506867175</v>
      </c>
      <c r="H5" s="6">
        <f t="shared" si="1"/>
        <v>1.2682030255902728E-2</v>
      </c>
      <c r="I5" s="7">
        <v>26.775503123978361</v>
      </c>
      <c r="J5" s="7">
        <v>16.795472540852611</v>
      </c>
      <c r="K5" s="7">
        <v>21.526914973429189</v>
      </c>
      <c r="L5" s="7">
        <v>9.9800305831257496</v>
      </c>
      <c r="M5" s="7">
        <v>15.92</v>
      </c>
      <c r="N5" s="7">
        <f t="shared" si="2"/>
        <v>65.633763706070269</v>
      </c>
      <c r="O5" s="8" t="s">
        <v>24</v>
      </c>
      <c r="P5" s="10" t="s">
        <v>25</v>
      </c>
    </row>
    <row r="6" spans="1:16" x14ac:dyDescent="0.2">
      <c r="A6" s="1" t="s">
        <v>26</v>
      </c>
      <c r="B6" s="1">
        <v>99</v>
      </c>
      <c r="C6" s="5">
        <v>24711.504528143218</v>
      </c>
      <c r="D6" s="5">
        <v>3115.714332750329</v>
      </c>
      <c r="E6" s="5">
        <v>18774</v>
      </c>
      <c r="F6" s="6">
        <f t="shared" si="3"/>
        <v>0.12608355469420859</v>
      </c>
      <c r="G6" s="7">
        <f t="shared" si="0"/>
        <v>15.795145112267958</v>
      </c>
      <c r="H6" s="6">
        <f t="shared" si="1"/>
        <v>4.4238654036476741E-2</v>
      </c>
      <c r="I6" s="7">
        <v>25.049042810883684</v>
      </c>
      <c r="J6" s="7">
        <v>17.052713763771891</v>
      </c>
      <c r="K6" s="7">
        <v>21.159615599988914</v>
      </c>
      <c r="L6" s="7">
        <v>7.9963290471117929</v>
      </c>
      <c r="M6" s="7">
        <v>10.59</v>
      </c>
      <c r="N6" s="7">
        <f t="shared" si="2"/>
        <v>74.647599516298555</v>
      </c>
      <c r="O6" s="8" t="s">
        <v>27</v>
      </c>
      <c r="P6" s="10" t="s">
        <v>28</v>
      </c>
    </row>
    <row r="7" spans="1:16" x14ac:dyDescent="0.2">
      <c r="A7" s="1" t="s">
        <v>29</v>
      </c>
      <c r="B7" s="1">
        <v>116</v>
      </c>
      <c r="C7" s="5">
        <v>97987.466649634342</v>
      </c>
      <c r="D7" s="5">
        <v>12573.303379865254</v>
      </c>
      <c r="E7" s="5">
        <v>77185</v>
      </c>
      <c r="F7" s="6">
        <f t="shared" si="3"/>
        <v>0.12831542451059147</v>
      </c>
      <c r="G7" s="7">
        <f t="shared" si="0"/>
        <v>15.23417244018413</v>
      </c>
      <c r="H7" s="6">
        <f t="shared" si="1"/>
        <v>0.18187709128611151</v>
      </c>
      <c r="I7" s="7">
        <v>27.272065392067173</v>
      </c>
      <c r="J7" s="7">
        <v>17.538616857545986</v>
      </c>
      <c r="K7" s="7">
        <v>22.849555004830876</v>
      </c>
      <c r="L7" s="7">
        <v>9.7334485345211874</v>
      </c>
      <c r="M7" s="7">
        <v>13.560000000000002</v>
      </c>
      <c r="N7" s="7">
        <f t="shared" si="2"/>
        <v>66.671637311813313</v>
      </c>
      <c r="O7" s="8" t="s">
        <v>30</v>
      </c>
      <c r="P7" s="10" t="s">
        <v>31</v>
      </c>
    </row>
    <row r="8" spans="1:16" x14ac:dyDescent="0.2">
      <c r="A8" s="1" t="s">
        <v>32</v>
      </c>
      <c r="B8" s="1">
        <v>133</v>
      </c>
      <c r="C8" s="5">
        <v>173812.31183270871</v>
      </c>
      <c r="D8" s="5">
        <v>21587.405395578058</v>
      </c>
      <c r="E8" s="5">
        <v>115672</v>
      </c>
      <c r="F8" s="6">
        <f t="shared" si="3"/>
        <v>0.12419951825021208</v>
      </c>
      <c r="G8" s="7">
        <f t="shared" si="0"/>
        <v>18.031569800751303</v>
      </c>
      <c r="H8" s="6">
        <f t="shared" si="1"/>
        <v>0.27256703897450396</v>
      </c>
      <c r="I8" s="7">
        <v>30.269312234278246</v>
      </c>
      <c r="J8" s="7">
        <v>22.518899932219814</v>
      </c>
      <c r="K8" s="7">
        <v>26.624245271909867</v>
      </c>
      <c r="L8" s="7">
        <v>7.7504123020584323</v>
      </c>
      <c r="M8" s="7">
        <v>9.58</v>
      </c>
      <c r="N8" s="7">
        <f t="shared" si="2"/>
        <v>67.726125629467745</v>
      </c>
      <c r="O8" s="8" t="s">
        <v>33</v>
      </c>
      <c r="P8" s="10" t="s">
        <v>34</v>
      </c>
    </row>
    <row r="9" spans="1:16" x14ac:dyDescent="0.2">
      <c r="A9" s="1" t="s">
        <v>35</v>
      </c>
      <c r="B9" s="1">
        <v>150</v>
      </c>
      <c r="C9" s="5">
        <v>130371.68338136138</v>
      </c>
      <c r="D9" s="5">
        <v>15960.970630801374</v>
      </c>
      <c r="E9" s="5">
        <v>99704</v>
      </c>
      <c r="F9" s="6">
        <f t="shared" si="3"/>
        <v>0.12242666671805236</v>
      </c>
      <c r="G9" s="7">
        <f t="shared" si="0"/>
        <v>15.691047506382258</v>
      </c>
      <c r="H9" s="6">
        <f t="shared" si="1"/>
        <v>0.23494038361845515</v>
      </c>
      <c r="I9" s="7">
        <v>29.094662606027391</v>
      </c>
      <c r="J9" s="7">
        <v>20.151579145188254</v>
      </c>
      <c r="K9" s="7">
        <v>23.825452560327669</v>
      </c>
      <c r="L9" s="7">
        <v>8.9430834608391372</v>
      </c>
      <c r="M9" s="7">
        <v>11.56</v>
      </c>
      <c r="N9" s="7">
        <f t="shared" si="2"/>
        <v>65.858339801317342</v>
      </c>
      <c r="O9" s="8" t="s">
        <v>36</v>
      </c>
      <c r="P9" s="10" t="s">
        <v>37</v>
      </c>
    </row>
    <row r="10" spans="1:16" x14ac:dyDescent="0.2">
      <c r="A10" s="1" t="s">
        <v>38</v>
      </c>
      <c r="B10" s="1">
        <v>167</v>
      </c>
      <c r="C10" s="5">
        <v>3481.2194806828861</v>
      </c>
      <c r="D10" s="5">
        <v>479.82493804494698</v>
      </c>
      <c r="E10" s="5">
        <v>2626</v>
      </c>
      <c r="F10" s="6">
        <f t="shared" si="3"/>
        <v>0.1378324293275594</v>
      </c>
      <c r="G10" s="7">
        <f t="shared" si="0"/>
        <v>15.908085974179221</v>
      </c>
      <c r="H10" s="6">
        <f t="shared" si="1"/>
        <v>6.1878505113341815E-3</v>
      </c>
      <c r="I10" s="7">
        <v>22.720997697611089</v>
      </c>
      <c r="J10" s="7">
        <v>13.615447845886282</v>
      </c>
      <c r="K10" s="7">
        <v>16.06384604093185</v>
      </c>
      <c r="L10" s="7">
        <v>9.1055498517248079</v>
      </c>
      <c r="M10" s="7">
        <v>14.14</v>
      </c>
      <c r="N10" s="7">
        <f t="shared" si="2"/>
        <v>99.030368777466236</v>
      </c>
      <c r="O10" s="8" t="s">
        <v>39</v>
      </c>
      <c r="P10" s="11" t="s">
        <v>40</v>
      </c>
    </row>
    <row r="11" spans="1:16" x14ac:dyDescent="0.2">
      <c r="A11" s="1" t="s">
        <v>41</v>
      </c>
      <c r="B11" s="1"/>
      <c r="C11" s="12">
        <v>536104.04000678204</v>
      </c>
      <c r="D11" s="12">
        <v>68226.088530572233</v>
      </c>
      <c r="E11" s="12">
        <v>386755</v>
      </c>
      <c r="F11" s="6">
        <f t="shared" si="3"/>
        <v>0.12726277632548549</v>
      </c>
      <c r="G11" s="7">
        <f t="shared" si="0"/>
        <v>16.633911597991972</v>
      </c>
      <c r="H11" s="6">
        <f t="shared" si="1"/>
        <v>0.91134125076582306</v>
      </c>
      <c r="I11" s="7">
        <v>26.030262886056807</v>
      </c>
      <c r="J11" s="7">
        <v>18.144070790279802</v>
      </c>
      <c r="K11" s="7">
        <v>21.917754591668697</v>
      </c>
      <c r="L11" s="7">
        <v>7.8861920957770089</v>
      </c>
      <c r="M11" s="7">
        <v>10.354634816281006</v>
      </c>
      <c r="N11" s="7">
        <f t="shared" si="2"/>
        <v>75.892407355974314</v>
      </c>
    </row>
    <row r="12" spans="1:16" ht="13.5" thickBot="1" x14ac:dyDescent="0.25">
      <c r="A12" s="14" t="s">
        <v>42</v>
      </c>
      <c r="B12" s="15"/>
      <c r="C12" s="16">
        <v>583148.83497058449</v>
      </c>
      <c r="D12" s="16">
        <v>74339.527135302822</v>
      </c>
      <c r="E12" s="16">
        <v>424380</v>
      </c>
      <c r="F12" s="17">
        <f t="shared" si="3"/>
        <v>0.12747950896455568</v>
      </c>
      <c r="G12" s="18">
        <f t="shared" si="0"/>
        <v>16.489434044127936</v>
      </c>
      <c r="H12" s="17">
        <f t="shared" si="1"/>
        <v>1</v>
      </c>
      <c r="I12" s="13"/>
      <c r="J12" s="13"/>
      <c r="K12" s="13"/>
      <c r="L12" s="13"/>
      <c r="M12" s="13"/>
    </row>
    <row r="13" spans="1:16" ht="13.5" thickBot="1" x14ac:dyDescent="0.25">
      <c r="A13" s="14" t="s">
        <v>43</v>
      </c>
      <c r="B13" s="15"/>
      <c r="C13" s="15"/>
      <c r="D13" s="15"/>
      <c r="E13" s="19"/>
      <c r="F13" s="15"/>
      <c r="G13" s="20">
        <f>AVERAGE(G2:G10)</f>
        <v>16.042176120321827</v>
      </c>
      <c r="I13" s="21">
        <f>AVERAGE(I2:I10)</f>
        <v>27.138611710775081</v>
      </c>
      <c r="J13" s="21">
        <f>AVERAGE(J2:J10)</f>
        <v>18.231431072336132</v>
      </c>
      <c r="K13" s="21">
        <f>AVERAGE(K2:K10)</f>
        <v>22.144162577953978</v>
      </c>
      <c r="L13" s="21">
        <f>AVERAGE(L2:L10)</f>
        <v>8.9071806384389483</v>
      </c>
      <c r="M13" s="21">
        <f>AVERAGE(M2:M10)</f>
        <v>12.405185185185186</v>
      </c>
    </row>
    <row r="14" spans="1:16" x14ac:dyDescent="0.2">
      <c r="A14" s="14" t="s">
        <v>44</v>
      </c>
      <c r="B14" s="15"/>
      <c r="C14" s="15"/>
      <c r="D14" s="15"/>
      <c r="E14" s="19"/>
      <c r="F14" s="15"/>
      <c r="G14" s="19"/>
      <c r="I14" s="13"/>
      <c r="J14" s="13"/>
      <c r="K14" s="13"/>
      <c r="M14" s="13"/>
    </row>
    <row r="15" spans="1:16" x14ac:dyDescent="0.2">
      <c r="A15" s="14" t="s">
        <v>45</v>
      </c>
      <c r="B15" s="15"/>
      <c r="C15" s="15"/>
      <c r="D15" s="15"/>
      <c r="E15" s="19"/>
      <c r="F15" s="15"/>
      <c r="G15" s="19"/>
      <c r="I15" s="13" t="s">
        <v>80</v>
      </c>
      <c r="J15" s="13"/>
      <c r="M15" s="13"/>
    </row>
    <row r="16" spans="1:16" x14ac:dyDescent="0.2">
      <c r="A16" s="23" t="s">
        <v>47</v>
      </c>
      <c r="K16" s="22">
        <f>G11/K11</f>
        <v>0.75892407355974312</v>
      </c>
      <c r="L16" s="13" t="s">
        <v>46</v>
      </c>
    </row>
    <row r="17" spans="1:12" x14ac:dyDescent="0.2">
      <c r="A17" s="23" t="s">
        <v>49</v>
      </c>
      <c r="B17" s="4" t="s">
        <v>50</v>
      </c>
      <c r="K17" s="22">
        <f>G13/K13</f>
        <v>0.72444266356194953</v>
      </c>
      <c r="L17" s="13" t="s">
        <v>48</v>
      </c>
    </row>
    <row r="18" spans="1:12" x14ac:dyDescent="0.2">
      <c r="A18" s="23" t="s">
        <v>51</v>
      </c>
      <c r="B18" s="4" t="s">
        <v>52</v>
      </c>
    </row>
    <row r="19" spans="1:12" x14ac:dyDescent="0.2">
      <c r="A19" s="23" t="s">
        <v>53</v>
      </c>
      <c r="B19" s="4" t="s">
        <v>54</v>
      </c>
    </row>
    <row r="20" spans="1:12" x14ac:dyDescent="0.2">
      <c r="A20" s="23" t="s">
        <v>55</v>
      </c>
      <c r="B20" s="4" t="s">
        <v>56</v>
      </c>
    </row>
    <row r="21" spans="1:12" x14ac:dyDescent="0.2">
      <c r="A21" s="23" t="s">
        <v>57</v>
      </c>
      <c r="B21" s="4" t="s">
        <v>58</v>
      </c>
    </row>
    <row r="22" spans="1:12" x14ac:dyDescent="0.2">
      <c r="A22" s="23" t="s">
        <v>59</v>
      </c>
      <c r="B22" s="4" t="s">
        <v>79</v>
      </c>
    </row>
    <row r="23" spans="1:12" x14ac:dyDescent="0.2">
      <c r="A23" s="23"/>
    </row>
    <row r="24" spans="1:12" x14ac:dyDescent="0.2">
      <c r="A24" s="4" t="s">
        <v>60</v>
      </c>
    </row>
    <row r="25" spans="1:12" x14ac:dyDescent="0.2">
      <c r="A25" s="1"/>
      <c r="B25" s="24" t="s">
        <v>61</v>
      </c>
      <c r="C25" s="25" t="s">
        <v>62</v>
      </c>
      <c r="D25" s="25" t="s">
        <v>63</v>
      </c>
      <c r="E25" s="25" t="s">
        <v>64</v>
      </c>
      <c r="F25" s="25" t="s">
        <v>65</v>
      </c>
      <c r="G25" s="25" t="s">
        <v>66</v>
      </c>
      <c r="H25" s="25" t="s">
        <v>67</v>
      </c>
      <c r="I25" s="26" t="s">
        <v>68</v>
      </c>
    </row>
    <row r="26" spans="1:12" ht="13.5" x14ac:dyDescent="0.25">
      <c r="A26" s="1" t="s">
        <v>16</v>
      </c>
      <c r="B26" s="27">
        <v>5.3055828819275827E-2</v>
      </c>
      <c r="C26" s="27">
        <v>0.83901411817820615</v>
      </c>
      <c r="D26" s="27">
        <v>7.1909498387767196E-2</v>
      </c>
      <c r="E26" s="27">
        <v>1.9824924261292506E-3</v>
      </c>
      <c r="F26" s="27">
        <v>2.9987280395232362E-3</v>
      </c>
      <c r="G26" s="27">
        <v>3.1039334149098433E-2</v>
      </c>
      <c r="H26" s="28">
        <v>1.0000000000000002</v>
      </c>
      <c r="I26" s="27">
        <v>0.12518402856367483</v>
      </c>
    </row>
    <row r="27" spans="1:12" ht="13.5" x14ac:dyDescent="0.25">
      <c r="A27" s="1" t="s">
        <v>19</v>
      </c>
      <c r="B27" s="27">
        <v>0.12335996635828431</v>
      </c>
      <c r="C27" s="27">
        <v>0.71019764507989913</v>
      </c>
      <c r="D27" s="27">
        <v>8.745794785534064E-2</v>
      </c>
      <c r="E27" s="27">
        <v>2.2813288477712367E-2</v>
      </c>
      <c r="F27" s="27">
        <v>1.387720773759462E-2</v>
      </c>
      <c r="G27" s="27">
        <v>4.229394449116905E-2</v>
      </c>
      <c r="H27" s="28">
        <v>1</v>
      </c>
      <c r="I27" s="27">
        <v>0.13783075950861637</v>
      </c>
    </row>
    <row r="28" spans="1:12" ht="13.5" x14ac:dyDescent="0.25">
      <c r="A28" s="1" t="s">
        <v>22</v>
      </c>
      <c r="B28" s="27">
        <v>3.1812870422031091E-2</v>
      </c>
      <c r="C28" s="27">
        <v>0.71409472276904606</v>
      </c>
      <c r="D28" s="27">
        <v>0.22279536386891663</v>
      </c>
      <c r="E28" s="27">
        <v>1.3548366721758442E-2</v>
      </c>
      <c r="F28" s="27">
        <v>0</v>
      </c>
      <c r="G28" s="27">
        <v>1.7748676218247654E-2</v>
      </c>
      <c r="H28" s="28">
        <v>0.99999999999999978</v>
      </c>
      <c r="I28" s="27">
        <v>0.12979873519067819</v>
      </c>
    </row>
    <row r="29" spans="1:12" ht="13.5" x14ac:dyDescent="0.25">
      <c r="A29" s="1" t="s">
        <v>25</v>
      </c>
      <c r="B29" s="27">
        <v>2.3317201935767709E-2</v>
      </c>
      <c r="C29" s="27">
        <v>0.79300483941926969</v>
      </c>
      <c r="D29" s="27">
        <v>0.18367795864496261</v>
      </c>
      <c r="E29" s="27">
        <v>0</v>
      </c>
      <c r="F29" s="27">
        <v>0</v>
      </c>
      <c r="G29" s="27">
        <v>0</v>
      </c>
      <c r="H29" s="28">
        <v>1</v>
      </c>
      <c r="I29" s="27">
        <v>0.18979194131702698</v>
      </c>
    </row>
    <row r="30" spans="1:12" ht="13.5" x14ac:dyDescent="0.25">
      <c r="A30" s="1" t="s">
        <v>28</v>
      </c>
      <c r="B30" s="27">
        <v>0.14554318457703</v>
      </c>
      <c r="C30" s="27">
        <v>0.70845678931773981</v>
      </c>
      <c r="D30" s="27">
        <v>7.382559095714826E-2</v>
      </c>
      <c r="E30" s="27">
        <v>2.1471551825408219E-2</v>
      </c>
      <c r="F30" s="27">
        <v>0</v>
      </c>
      <c r="G30" s="27">
        <v>5.0702883322673697E-2</v>
      </c>
      <c r="H30" s="28">
        <v>1</v>
      </c>
      <c r="I30" s="27">
        <v>0.16409151441386174</v>
      </c>
    </row>
    <row r="31" spans="1:12" ht="13.5" x14ac:dyDescent="0.25">
      <c r="A31" s="1" t="s">
        <v>31</v>
      </c>
      <c r="B31" s="27">
        <v>2.4530242469406487E-2</v>
      </c>
      <c r="C31" s="27">
        <v>0.80110364535538992</v>
      </c>
      <c r="D31" s="27">
        <v>0.11484963447906338</v>
      </c>
      <c r="E31" s="27">
        <v>1.6608569264215903E-2</v>
      </c>
      <c r="F31" s="27">
        <v>1.033127836867421E-2</v>
      </c>
      <c r="G31" s="27">
        <v>3.2576630063250213E-2</v>
      </c>
      <c r="H31" s="28">
        <v>1.0000000000000002</v>
      </c>
      <c r="I31" s="27">
        <v>0.20243070362473348</v>
      </c>
    </row>
    <row r="32" spans="1:12" ht="13.5" x14ac:dyDescent="0.25">
      <c r="A32" s="1" t="s">
        <v>34</v>
      </c>
      <c r="B32" s="27">
        <v>1.6220048842525765E-2</v>
      </c>
      <c r="C32" s="27">
        <v>0.89414786957641212</v>
      </c>
      <c r="D32" s="27">
        <v>2.891149827958835E-2</v>
      </c>
      <c r="E32" s="27">
        <v>1.9700859035477148E-3</v>
      </c>
      <c r="F32" s="27">
        <v>1.2873828676648434E-2</v>
      </c>
      <c r="G32" s="27">
        <v>4.58766687212777E-2</v>
      </c>
      <c r="H32" s="28">
        <v>1.0000000000000002</v>
      </c>
      <c r="I32" s="27">
        <v>0.12419574518498863</v>
      </c>
    </row>
    <row r="33" spans="1:9" ht="13.5" x14ac:dyDescent="0.25">
      <c r="A33" s="1" t="s">
        <v>37</v>
      </c>
      <c r="B33" s="27">
        <v>4.4322930664998546E-3</v>
      </c>
      <c r="C33" s="27">
        <v>0.84247580493629248</v>
      </c>
      <c r="D33" s="27">
        <v>8.9333241365531543E-2</v>
      </c>
      <c r="E33" s="27">
        <v>6.29345181323242E-3</v>
      </c>
      <c r="F33" s="27">
        <v>6.528921098761525E-3</v>
      </c>
      <c r="G33" s="27">
        <v>5.0936287719682116E-2</v>
      </c>
      <c r="H33" s="28">
        <v>1</v>
      </c>
      <c r="I33" s="27">
        <v>0.12419952279340417</v>
      </c>
    </row>
    <row r="34" spans="1:9" ht="13.5" x14ac:dyDescent="0.25">
      <c r="A34" s="1" t="s">
        <v>40</v>
      </c>
      <c r="B34" s="27">
        <v>7.2575324389707499E-2</v>
      </c>
      <c r="C34" s="27">
        <v>0.3567187156366835</v>
      </c>
      <c r="D34" s="27">
        <v>0.37519243457224544</v>
      </c>
      <c r="E34" s="27">
        <v>0.10292500549813063</v>
      </c>
      <c r="F34" s="27">
        <v>0</v>
      </c>
      <c r="G34" s="27">
        <v>9.2588519903232899E-2</v>
      </c>
      <c r="H34" s="28">
        <v>1</v>
      </c>
      <c r="I34" s="27">
        <v>0.12241668706279123</v>
      </c>
    </row>
    <row r="35" spans="1:9" ht="13.5" x14ac:dyDescent="0.25">
      <c r="A35" s="1" t="s">
        <v>69</v>
      </c>
      <c r="B35" s="27">
        <v>2.8111366040641631E-2</v>
      </c>
      <c r="C35" s="27">
        <v>0.82862533742210298</v>
      </c>
      <c r="D35" s="27">
        <v>8.0497581885899061E-2</v>
      </c>
      <c r="E35" s="27">
        <v>9.0741198394607495E-3</v>
      </c>
      <c r="F35" s="27">
        <v>8.9464177472642018E-3</v>
      </c>
      <c r="G35" s="27">
        <v>4.4745177064631533E-2</v>
      </c>
      <c r="H35" s="28">
        <v>1.0000000000000002</v>
      </c>
      <c r="I35" s="27">
        <v>0.12684026329197473</v>
      </c>
    </row>
    <row r="37" spans="1:9" x14ac:dyDescent="0.2">
      <c r="A37" s="4" t="s">
        <v>70</v>
      </c>
    </row>
    <row r="38" spans="1:9" x14ac:dyDescent="0.2">
      <c r="A38" s="1"/>
      <c r="B38" s="29" t="s">
        <v>61</v>
      </c>
      <c r="C38" s="29" t="s">
        <v>62</v>
      </c>
      <c r="D38" s="29" t="s">
        <v>63</v>
      </c>
      <c r="E38" s="29" t="s">
        <v>64</v>
      </c>
      <c r="F38" s="29" t="s">
        <v>65</v>
      </c>
      <c r="G38" s="29" t="s">
        <v>66</v>
      </c>
      <c r="H38" s="1" t="s">
        <v>67</v>
      </c>
    </row>
    <row r="39" spans="1:9" x14ac:dyDescent="0.2">
      <c r="A39" s="1" t="s">
        <v>15</v>
      </c>
      <c r="B39" s="30">
        <v>2123.1333333333332</v>
      </c>
      <c r="C39" s="30">
        <v>33574.799999999996</v>
      </c>
      <c r="D39" s="30">
        <v>2877.6</v>
      </c>
      <c r="E39" s="30">
        <v>79.333333333333329</v>
      </c>
      <c r="F39" s="30">
        <v>120</v>
      </c>
      <c r="G39" s="30">
        <v>1242.1000000000001</v>
      </c>
      <c r="H39" s="30">
        <v>40016.96666666666</v>
      </c>
    </row>
    <row r="40" spans="1:9" x14ac:dyDescent="0.2">
      <c r="A40" s="1" t="s">
        <v>18</v>
      </c>
      <c r="B40" s="30">
        <v>1173.4000000000001</v>
      </c>
      <c r="C40" s="30">
        <v>6755.4</v>
      </c>
      <c r="D40" s="30">
        <v>831.9</v>
      </c>
      <c r="E40" s="30">
        <v>217</v>
      </c>
      <c r="F40" s="30">
        <v>132</v>
      </c>
      <c r="G40" s="30">
        <v>402.29999999999995</v>
      </c>
      <c r="H40" s="30">
        <v>9511.9999999999982</v>
      </c>
    </row>
    <row r="41" spans="1:9" x14ac:dyDescent="0.2">
      <c r="A41" s="1" t="s">
        <v>71</v>
      </c>
      <c r="B41" s="30">
        <v>307</v>
      </c>
      <c r="C41" s="30">
        <v>6637</v>
      </c>
      <c r="D41" s="30">
        <v>1965.3</v>
      </c>
      <c r="E41" s="30">
        <v>485</v>
      </c>
      <c r="F41" s="30">
        <v>0</v>
      </c>
      <c r="G41" s="30">
        <v>807.19999999999993</v>
      </c>
      <c r="H41" s="30">
        <v>10201.5</v>
      </c>
    </row>
    <row r="42" spans="1:9" x14ac:dyDescent="0.2">
      <c r="A42" s="1" t="s">
        <v>72</v>
      </c>
      <c r="B42" s="30">
        <v>82</v>
      </c>
      <c r="C42" s="30">
        <v>11992.400000000001</v>
      </c>
      <c r="D42" s="30">
        <v>675.8</v>
      </c>
      <c r="E42" s="30">
        <v>0</v>
      </c>
      <c r="F42" s="30">
        <v>364</v>
      </c>
      <c r="G42" s="30">
        <v>912.4</v>
      </c>
      <c r="H42" s="30">
        <v>14026.6</v>
      </c>
    </row>
    <row r="43" spans="1:9" x14ac:dyDescent="0.2">
      <c r="A43" s="1" t="s">
        <v>73</v>
      </c>
      <c r="B43" s="30">
        <v>9.1999999999999975</v>
      </c>
      <c r="C43" s="30">
        <v>1110.5999999999999</v>
      </c>
      <c r="D43" s="30">
        <v>79.2</v>
      </c>
      <c r="E43" s="30">
        <v>0</v>
      </c>
      <c r="F43" s="30">
        <v>0</v>
      </c>
      <c r="G43" s="30">
        <v>0</v>
      </c>
      <c r="H43" s="30">
        <v>1199</v>
      </c>
    </row>
    <row r="44" spans="1:9" x14ac:dyDescent="0.2">
      <c r="A44" s="1" t="s">
        <v>74</v>
      </c>
      <c r="B44" s="30">
        <v>82.5</v>
      </c>
      <c r="C44" s="30">
        <v>5683.8000000000011</v>
      </c>
      <c r="D44" s="30">
        <v>220.7</v>
      </c>
      <c r="E44" s="30">
        <v>11.999999999999996</v>
      </c>
      <c r="F44" s="30">
        <v>125</v>
      </c>
      <c r="G44" s="30">
        <v>542.09999999999991</v>
      </c>
      <c r="H44" s="30">
        <v>6666.1</v>
      </c>
    </row>
    <row r="45" spans="1:9" x14ac:dyDescent="0.2">
      <c r="A45" s="1" t="s">
        <v>21</v>
      </c>
      <c r="B45" s="30">
        <v>302.2</v>
      </c>
      <c r="C45" s="30">
        <v>6783.4000000000005</v>
      </c>
      <c r="D45" s="30">
        <v>2116.4</v>
      </c>
      <c r="E45" s="30">
        <v>128.69999999999999</v>
      </c>
      <c r="F45" s="30">
        <v>0</v>
      </c>
      <c r="G45" s="30">
        <v>168.59999999999997</v>
      </c>
      <c r="H45" s="30">
        <v>9499.3000000000011</v>
      </c>
    </row>
    <row r="46" spans="1:9" x14ac:dyDescent="0.2">
      <c r="A46" s="1" t="s">
        <v>24</v>
      </c>
      <c r="B46" s="30">
        <v>106</v>
      </c>
      <c r="C46" s="30">
        <v>3605</v>
      </c>
      <c r="D46" s="30">
        <v>835</v>
      </c>
      <c r="E46" s="30">
        <v>0</v>
      </c>
      <c r="F46" s="30">
        <v>0</v>
      </c>
      <c r="G46" s="30">
        <v>0</v>
      </c>
      <c r="H46" s="30">
        <v>4546</v>
      </c>
    </row>
    <row r="47" spans="1:9" x14ac:dyDescent="0.2">
      <c r="A47" s="1" t="s">
        <v>27</v>
      </c>
      <c r="B47" s="30">
        <v>2230.1</v>
      </c>
      <c r="C47" s="30">
        <v>10855.4</v>
      </c>
      <c r="D47" s="30">
        <v>1131.2</v>
      </c>
      <c r="E47" s="30">
        <v>329</v>
      </c>
      <c r="F47" s="30">
        <v>0</v>
      </c>
      <c r="G47" s="30">
        <v>776.9</v>
      </c>
      <c r="H47" s="30">
        <v>15322.6</v>
      </c>
    </row>
    <row r="48" spans="1:9" x14ac:dyDescent="0.2">
      <c r="A48" s="1" t="s">
        <v>75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</row>
    <row r="49" spans="1:8" x14ac:dyDescent="0.2">
      <c r="A49" s="1" t="s">
        <v>76</v>
      </c>
      <c r="B49" s="30">
        <v>0</v>
      </c>
      <c r="C49" s="30">
        <v>216</v>
      </c>
      <c r="D49" s="30">
        <v>0</v>
      </c>
      <c r="E49" s="30">
        <v>0</v>
      </c>
      <c r="F49" s="30">
        <v>0</v>
      </c>
      <c r="G49" s="30">
        <v>0</v>
      </c>
      <c r="H49" s="30">
        <v>216</v>
      </c>
    </row>
    <row r="50" spans="1:8" x14ac:dyDescent="0.2">
      <c r="A50" s="1" t="s">
        <v>30</v>
      </c>
      <c r="B50" s="30">
        <v>1593.2</v>
      </c>
      <c r="C50" s="30">
        <v>52030.400000000001</v>
      </c>
      <c r="D50" s="30">
        <v>7459.2999999999993</v>
      </c>
      <c r="E50" s="30">
        <v>1078.7</v>
      </c>
      <c r="F50" s="30">
        <v>671</v>
      </c>
      <c r="G50" s="30">
        <v>2115.7999999999997</v>
      </c>
      <c r="H50" s="30">
        <v>64948.399999999994</v>
      </c>
    </row>
    <row r="51" spans="1:8" x14ac:dyDescent="0.2">
      <c r="A51" s="1" t="s">
        <v>33</v>
      </c>
      <c r="B51" s="30">
        <v>1663.1</v>
      </c>
      <c r="C51" s="30">
        <v>91680.200000000012</v>
      </c>
      <c r="D51" s="30">
        <v>2964.4</v>
      </c>
      <c r="E51" s="30">
        <v>202</v>
      </c>
      <c r="F51" s="30">
        <v>1320</v>
      </c>
      <c r="G51" s="30">
        <v>4703.8999999999996</v>
      </c>
      <c r="H51" s="30">
        <v>102533.6</v>
      </c>
    </row>
    <row r="52" spans="1:8" x14ac:dyDescent="0.2">
      <c r="A52" s="1" t="s">
        <v>36</v>
      </c>
      <c r="B52" s="30">
        <v>372.7</v>
      </c>
      <c r="C52" s="30">
        <v>70841.60000000002</v>
      </c>
      <c r="D52" s="30">
        <v>7511.7999999999993</v>
      </c>
      <c r="E52" s="30">
        <v>529.19999999999993</v>
      </c>
      <c r="F52" s="30">
        <v>549</v>
      </c>
      <c r="G52" s="30">
        <v>4283.0999999999995</v>
      </c>
      <c r="H52" s="30">
        <v>84087.400000000023</v>
      </c>
    </row>
    <row r="53" spans="1:8" x14ac:dyDescent="0.2">
      <c r="A53" s="1" t="s">
        <v>39</v>
      </c>
      <c r="B53" s="30">
        <v>165</v>
      </c>
      <c r="C53" s="30">
        <v>811</v>
      </c>
      <c r="D53" s="30">
        <v>853</v>
      </c>
      <c r="E53" s="30">
        <v>234</v>
      </c>
      <c r="F53" s="30">
        <v>0</v>
      </c>
      <c r="G53" s="30">
        <v>210.5</v>
      </c>
      <c r="H53" s="30">
        <v>2273.5</v>
      </c>
    </row>
    <row r="54" spans="1:8" x14ac:dyDescent="0.2">
      <c r="A54" s="1" t="s">
        <v>77</v>
      </c>
      <c r="B54" s="30">
        <v>100</v>
      </c>
      <c r="C54" s="30">
        <v>1312.2</v>
      </c>
      <c r="D54" s="30">
        <v>0</v>
      </c>
      <c r="E54" s="30">
        <v>32.899999999999991</v>
      </c>
      <c r="F54" s="30">
        <v>0</v>
      </c>
      <c r="G54" s="30">
        <v>244.89999999999998</v>
      </c>
      <c r="H54" s="30">
        <v>1690</v>
      </c>
    </row>
    <row r="55" spans="1:8" x14ac:dyDescent="0.2">
      <c r="A55" s="1" t="s">
        <v>78</v>
      </c>
      <c r="B55" s="30">
        <v>10309.533333333333</v>
      </c>
      <c r="C55" s="30">
        <v>303889.19999999995</v>
      </c>
      <c r="D55" s="30">
        <v>29521.599999999999</v>
      </c>
      <c r="E55" s="30">
        <v>3327.8333333333335</v>
      </c>
      <c r="F55" s="30">
        <v>3281</v>
      </c>
      <c r="G55" s="30">
        <v>16409.799999999996</v>
      </c>
      <c r="H55" s="30">
        <v>366738.96666666656</v>
      </c>
    </row>
  </sheetData>
  <printOptions gridLines="1"/>
  <pageMargins left="1" right="1" top="1" bottom="1" header="0.75" footer="0.75"/>
  <pageSetup orientation="landscape" r:id="rId1"/>
  <headerFooter alignWithMargins="0">
    <oddHeader>&amp;C&amp;12Summary of crop irrigation requirements for 2006 and 2005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summary_COUNTY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2013-04-15T14:26:50Z</dcterms:created>
  <dcterms:modified xsi:type="dcterms:W3CDTF">2013-04-15T14:35:37Z</dcterms:modified>
</cp:coreProperties>
</file>