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95" windowWidth="17985" windowHeight="6255"/>
  </bookViews>
  <sheets>
    <sheet name="ReportedCropsByCounty2015" sheetId="1" r:id="rId1"/>
  </sheets>
  <externalReferences>
    <externalReference r:id="rId2"/>
  </externalReferences>
  <definedNames>
    <definedName name="recharge">[1]rech!$A$19:$L$34</definedName>
    <definedName name="type">[1]rech!$A$5:$C$12</definedName>
  </definedNames>
  <calcPr calcId="145621"/>
</workbook>
</file>

<file path=xl/calcChain.xml><?xml version="1.0" encoding="utf-8"?>
<calcChain xmlns="http://schemas.openxmlformats.org/spreadsheetml/2006/main">
  <c r="AN54" i="1" l="1"/>
  <c r="AD53" i="1"/>
  <c r="AN53" i="1" s="1"/>
  <c r="AD52" i="1"/>
  <c r="AD51" i="1"/>
  <c r="AD50" i="1"/>
  <c r="AN50" i="1" s="1"/>
  <c r="AD49" i="1"/>
  <c r="AD48" i="1"/>
  <c r="AN48" i="1" s="1"/>
  <c r="AD47" i="1"/>
  <c r="AN47" i="1" s="1"/>
  <c r="AD46" i="1"/>
  <c r="AN46" i="1" s="1"/>
  <c r="AD45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H15" i="1"/>
  <c r="AG6" i="1"/>
  <c r="AI12" i="1"/>
  <c r="AI17" i="1"/>
  <c r="AH8" i="1"/>
  <c r="AG18" i="1"/>
  <c r="AJ19" i="1"/>
  <c r="AI10" i="1"/>
  <c r="AH10" i="1"/>
  <c r="AK9" i="1"/>
  <c r="AI13" i="1"/>
  <c r="AG20" i="1"/>
  <c r="AM10" i="1"/>
  <c r="AI15" i="1"/>
  <c r="AI4" i="1"/>
  <c r="AM12" i="1"/>
  <c r="AK17" i="1"/>
  <c r="AM5" i="1"/>
  <c r="AH17" i="1"/>
  <c r="AH19" i="1"/>
  <c r="AG11" i="1"/>
  <c r="AK8" i="1"/>
  <c r="AM20" i="1"/>
  <c r="AI11" i="1"/>
  <c r="AM13" i="1"/>
  <c r="AK6" i="1"/>
  <c r="AM6" i="1"/>
  <c r="AG19" i="1"/>
  <c r="AK16" i="1"/>
  <c r="AJ4" i="1"/>
  <c r="AJ17" i="1"/>
  <c r="AM16" i="1"/>
  <c r="AJ10" i="1"/>
  <c r="AJ8" i="1"/>
  <c r="AG17" i="1"/>
  <c r="AK15" i="1"/>
  <c r="AI16" i="1"/>
  <c r="AH7" i="1"/>
  <c r="AK14" i="1"/>
  <c r="AJ18" i="1"/>
  <c r="AI9" i="1"/>
  <c r="AK5" i="1"/>
  <c r="AK20" i="1"/>
  <c r="AJ11" i="1"/>
  <c r="AK13" i="1"/>
  <c r="AH14" i="1"/>
  <c r="AI5" i="1"/>
  <c r="AL18" i="1"/>
  <c r="AG14" i="1"/>
  <c r="AI19" i="1"/>
  <c r="AL7" i="1"/>
  <c r="AH16" i="1"/>
  <c r="AG7" i="1"/>
  <c r="AJ13" i="1"/>
  <c r="AI18" i="1"/>
  <c r="AH9" i="1"/>
  <c r="AL6" i="1"/>
  <c r="AG5" i="1"/>
  <c r="AH12" i="1"/>
  <c r="AM18" i="1"/>
  <c r="AL9" i="1"/>
  <c r="AL10" i="1"/>
  <c r="AG4" i="1"/>
  <c r="AL14" i="1"/>
  <c r="AG15" i="1"/>
  <c r="AG10" i="1"/>
  <c r="AG8" i="1"/>
  <c r="AH20" i="1"/>
  <c r="AL17" i="1"/>
  <c r="AH6" i="1"/>
  <c r="AL11" i="1"/>
  <c r="AM11" i="1"/>
  <c r="AH18" i="1"/>
  <c r="AG16" i="1"/>
  <c r="AL15" i="1"/>
  <c r="AM9" i="1"/>
  <c r="AJ7" i="1"/>
  <c r="AK4" i="1"/>
  <c r="AI8" i="1"/>
  <c r="AK19" i="1"/>
  <c r="AG9" i="1"/>
  <c r="AK12" i="1"/>
  <c r="AJ5" i="1"/>
  <c r="AJ6" i="1"/>
  <c r="AH13" i="1"/>
  <c r="AM19" i="1"/>
  <c r="AH4" i="1"/>
  <c r="AL19" i="1"/>
  <c r="AK10" i="1"/>
  <c r="AM7" i="1"/>
  <c r="AI7" i="1"/>
  <c r="AL12" i="1"/>
  <c r="AM15" i="1"/>
  <c r="AJ16" i="1"/>
  <c r="AM14" i="1"/>
  <c r="AL5" i="1"/>
  <c r="AH11" i="1"/>
  <c r="AM17" i="1"/>
  <c r="AL8" i="1"/>
  <c r="AJ15" i="1"/>
  <c r="AI6" i="1"/>
  <c r="AL4" i="1"/>
  <c r="AK18" i="1"/>
  <c r="AJ9" i="1"/>
  <c r="AI20" i="1"/>
  <c r="AL20" i="1"/>
  <c r="AK11" i="1"/>
  <c r="AJ12" i="1"/>
  <c r="AG13" i="1"/>
  <c r="AL13" i="1"/>
  <c r="AJ20" i="1"/>
  <c r="AM8" i="1"/>
  <c r="AL16" i="1"/>
  <c r="AK7" i="1"/>
  <c r="AI14" i="1"/>
  <c r="AH5" i="1"/>
  <c r="AJ14" i="1"/>
  <c r="AG12" i="1"/>
  <c r="AM4" i="1"/>
  <c r="AN45" i="1" l="1"/>
  <c r="AN49" i="1"/>
  <c r="AN51" i="1"/>
  <c r="AN52" i="1"/>
  <c r="AM37" i="1" l="1"/>
  <c r="AH37" i="1"/>
  <c r="AH51" i="1" s="1"/>
  <c r="AJ37" i="1"/>
  <c r="AJ51" i="1" s="1"/>
  <c r="AL37" i="1"/>
  <c r="AL51" i="1" s="1"/>
  <c r="AG37" i="1"/>
  <c r="AG51" i="1" s="1"/>
  <c r="AK37" i="1"/>
  <c r="AK51" i="1" s="1"/>
  <c r="AI37" i="1"/>
  <c r="AI51" i="1" s="1"/>
  <c r="AM33" i="1"/>
  <c r="AH33" i="1"/>
  <c r="AH49" i="1" s="1"/>
  <c r="AL33" i="1"/>
  <c r="AL49" i="1" s="1"/>
  <c r="AK33" i="1"/>
  <c r="AK49" i="1" s="1"/>
  <c r="AJ33" i="1"/>
  <c r="AJ49" i="1" s="1"/>
  <c r="AI33" i="1"/>
  <c r="AI49" i="1" s="1"/>
  <c r="AG33" i="1"/>
  <c r="AG49" i="1" s="1"/>
  <c r="AM41" i="1"/>
  <c r="AH41" i="1"/>
  <c r="AH54" i="1" s="1"/>
  <c r="AK41" i="1"/>
  <c r="AK54" i="1" s="1"/>
  <c r="AI41" i="1"/>
  <c r="AI54" i="1" s="1"/>
  <c r="AL41" i="1"/>
  <c r="AL54" i="1" s="1"/>
  <c r="AJ41" i="1"/>
  <c r="AJ54" i="1" s="1"/>
  <c r="AG41" i="1"/>
  <c r="AG54" i="1" s="1"/>
  <c r="AM27" i="1"/>
  <c r="AH27" i="1"/>
  <c r="AL27" i="1"/>
  <c r="AJ27" i="1"/>
  <c r="AI27" i="1"/>
  <c r="AK27" i="1"/>
  <c r="AG27" i="1"/>
  <c r="AM39" i="1"/>
  <c r="AH39" i="1"/>
  <c r="AH53" i="1" s="1"/>
  <c r="AL39" i="1"/>
  <c r="AL53" i="1" s="1"/>
  <c r="AI39" i="1"/>
  <c r="AI53" i="1" s="1"/>
  <c r="AJ39" i="1"/>
  <c r="AJ53" i="1" s="1"/>
  <c r="AK39" i="1"/>
  <c r="AK53" i="1" s="1"/>
  <c r="AG39" i="1"/>
  <c r="AG53" i="1" s="1"/>
  <c r="AM25" i="1"/>
  <c r="AH25" i="1"/>
  <c r="AH45" i="1" s="1"/>
  <c r="AK25" i="1"/>
  <c r="AK45" i="1" s="1"/>
  <c r="AI25" i="1"/>
  <c r="AI45" i="1" s="1"/>
  <c r="AG25" i="1"/>
  <c r="AG45" i="1" s="1"/>
  <c r="AJ25" i="1"/>
  <c r="AJ45" i="1" s="1"/>
  <c r="AL25" i="1"/>
  <c r="AL45" i="1" s="1"/>
  <c r="AH29" i="1"/>
  <c r="AL29" i="1"/>
  <c r="AG29" i="1"/>
  <c r="AK29" i="1"/>
  <c r="AI29" i="1"/>
  <c r="AJ29" i="1"/>
  <c r="AM53" i="1" l="1"/>
  <c r="AM49" i="1"/>
  <c r="AM54" i="1"/>
  <c r="AM51" i="1"/>
  <c r="AM45" i="1"/>
  <c r="AL31" i="1" l="1"/>
  <c r="AL47" i="1" s="1"/>
  <c r="AI31" i="1"/>
  <c r="AI47" i="1" s="1"/>
  <c r="AG31" i="1"/>
  <c r="AG47" i="1" s="1"/>
  <c r="AJ31" i="1"/>
  <c r="AJ47" i="1" s="1"/>
  <c r="AH31" i="1"/>
  <c r="AH47" i="1" s="1"/>
  <c r="AM31" i="1"/>
  <c r="AK31" i="1"/>
  <c r="AK47" i="1" s="1"/>
  <c r="AK32" i="1"/>
  <c r="AK48" i="1" s="1"/>
  <c r="AJ32" i="1"/>
  <c r="AJ48" i="1" s="1"/>
  <c r="AL32" i="1"/>
  <c r="AL48" i="1" s="1"/>
  <c r="AH32" i="1"/>
  <c r="AH48" i="1" s="1"/>
  <c r="AG32" i="1"/>
  <c r="AG48" i="1" s="1"/>
  <c r="AM32" i="1"/>
  <c r="AI32" i="1"/>
  <c r="AI48" i="1" s="1"/>
  <c r="AH26" i="1"/>
  <c r="AH46" i="1" s="1"/>
  <c r="AM26" i="1"/>
  <c r="AK26" i="1"/>
  <c r="AK46" i="1" s="1"/>
  <c r="AG26" i="1"/>
  <c r="AG46" i="1" s="1"/>
  <c r="AJ26" i="1"/>
  <c r="AJ46" i="1" s="1"/>
  <c r="AL26" i="1"/>
  <c r="AL46" i="1" s="1"/>
  <c r="AI26" i="1"/>
  <c r="AI46" i="1" s="1"/>
  <c r="AL36" i="1"/>
  <c r="AL50" i="1" s="1"/>
  <c r="AJ36" i="1"/>
  <c r="AJ50" i="1" s="1"/>
  <c r="AM36" i="1"/>
  <c r="AH36" i="1"/>
  <c r="AH50" i="1" s="1"/>
  <c r="AK36" i="1"/>
  <c r="AK50" i="1" s="1"/>
  <c r="AG36" i="1"/>
  <c r="AG50" i="1" s="1"/>
  <c r="AI36" i="1"/>
  <c r="AI50" i="1" s="1"/>
  <c r="AH38" i="1"/>
  <c r="AH52" i="1" s="1"/>
  <c r="AJ38" i="1"/>
  <c r="AJ52" i="1" s="1"/>
  <c r="AK38" i="1"/>
  <c r="AK52" i="1" s="1"/>
  <c r="AL38" i="1"/>
  <c r="AL52" i="1" s="1"/>
  <c r="AG38" i="1"/>
  <c r="AG52" i="1" s="1"/>
  <c r="AM38" i="1"/>
  <c r="AI38" i="1"/>
  <c r="AI52" i="1" s="1"/>
  <c r="AH35" i="1"/>
  <c r="AJ35" i="1"/>
  <c r="AI35" i="1"/>
  <c r="AK35" i="1"/>
  <c r="AL35" i="1"/>
  <c r="AG35" i="1"/>
  <c r="AK30" i="1"/>
  <c r="AL30" i="1"/>
  <c r="AM30" i="1"/>
  <c r="AG30" i="1"/>
  <c r="AJ30" i="1"/>
  <c r="AI30" i="1"/>
  <c r="AH30" i="1"/>
  <c r="AK28" i="1"/>
  <c r="AI28" i="1"/>
  <c r="AM28" i="1"/>
  <c r="AG28" i="1"/>
  <c r="AL28" i="1"/>
  <c r="AJ28" i="1"/>
  <c r="AH28" i="1"/>
  <c r="AK40" i="1"/>
  <c r="AM40" i="1"/>
  <c r="AG40" i="1"/>
  <c r="AH40" i="1"/>
  <c r="AL40" i="1"/>
  <c r="AI40" i="1"/>
  <c r="AJ40" i="1"/>
  <c r="AM48" i="1" l="1"/>
  <c r="AM47" i="1"/>
  <c r="AM52" i="1"/>
  <c r="AM50" i="1"/>
  <c r="AM46" i="1"/>
</calcChain>
</file>

<file path=xl/comments1.xml><?xml version="1.0" encoding="utf-8"?>
<comments xmlns="http://schemas.openxmlformats.org/spreadsheetml/2006/main">
  <authors>
    <author>Sam Perkins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Crop pivot table for 2015 (final):</t>
        </r>
        <r>
          <rPr>
            <sz val="8"/>
            <color indexed="81"/>
            <rFont val="Tahoma"/>
            <family val="2"/>
          </rPr>
          <t xml:space="preserve">
copied from range b2:s53 of sheet Crops in RRCS_Overlap_Groups_2015.xls and pasted by value into the same range of this sheet.
--spp6/7/2016</t>
        </r>
      </text>
    </comment>
    <comment ref="AN44" authorId="0">
      <text>
        <r>
          <rPr>
            <b/>
            <sz val="8"/>
            <color indexed="81"/>
            <rFont val="Tahoma"/>
            <family val="2"/>
          </rPr>
          <t>gw irrigation return flow for representative counties:</t>
        </r>
        <r>
          <rPr>
            <sz val="8"/>
            <color indexed="81"/>
            <rFont val="Tahoma"/>
            <family val="2"/>
          </rPr>
          <t xml:space="preserve">
index functions reference range an25:an41; for source, see comment in cell an23.</t>
        </r>
      </text>
    </comment>
  </commentList>
</comments>
</file>

<file path=xl/sharedStrings.xml><?xml version="1.0" encoding="utf-8"?>
<sst xmlns="http://schemas.openxmlformats.org/spreadsheetml/2006/main" count="202" uniqueCount="110">
  <si>
    <t>Sum of ACRES_IRRIGATED</t>
  </si>
  <si>
    <t>Column Labels</t>
  </si>
  <si>
    <t>key</t>
  </si>
  <si>
    <t>Alfalfa</t>
  </si>
  <si>
    <t>Corn</t>
  </si>
  <si>
    <t>Soybeans</t>
  </si>
  <si>
    <t>Grain Sorghum</t>
  </si>
  <si>
    <t>Sunflowers</t>
  </si>
  <si>
    <t>Wheat</t>
  </si>
  <si>
    <t>sum fracts</t>
  </si>
  <si>
    <t>Sun-flowers</t>
  </si>
  <si>
    <t>Total</t>
  </si>
  <si>
    <t>Crop</t>
  </si>
  <si>
    <t>Row Labels</t>
  </si>
  <si>
    <t xml:space="preserve"> CN</t>
  </si>
  <si>
    <t xml:space="preserve"> DC</t>
  </si>
  <si>
    <t xml:space="preserve"> GH</t>
  </si>
  <si>
    <t xml:space="preserve"> GO</t>
  </si>
  <si>
    <t>JW</t>
  </si>
  <si>
    <t xml:space="preserve"> LG</t>
  </si>
  <si>
    <t xml:space="preserve"> NT</t>
  </si>
  <si>
    <t xml:space="preserve"> PL</t>
  </si>
  <si>
    <t xml:space="preserve"> RA</t>
  </si>
  <si>
    <t xml:space="preserve"> RO</t>
  </si>
  <si>
    <t xml:space="preserve"> RP</t>
  </si>
  <si>
    <t xml:space="preserve"> SD</t>
  </si>
  <si>
    <t xml:space="preserve"> SH</t>
  </si>
  <si>
    <t xml:space="preserve"> TH</t>
  </si>
  <si>
    <t xml:space="preserve"> TR</t>
  </si>
  <si>
    <t xml:space="preserve"> WA</t>
  </si>
  <si>
    <t>Grand Total</t>
  </si>
  <si>
    <t>match</t>
  </si>
  <si>
    <t>no. crops</t>
  </si>
  <si>
    <t>co_idx</t>
  </si>
  <si>
    <t>CN</t>
  </si>
  <si>
    <t>DC</t>
  </si>
  <si>
    <t>GH</t>
  </si>
  <si>
    <t>GO</t>
  </si>
  <si>
    <t>LG</t>
  </si>
  <si>
    <t>NT</t>
  </si>
  <si>
    <t>PL</t>
  </si>
  <si>
    <t>RA</t>
  </si>
  <si>
    <t>RO</t>
  </si>
  <si>
    <t>RP</t>
  </si>
  <si>
    <t>SD</t>
  </si>
  <si>
    <t>SH</t>
  </si>
  <si>
    <t>TH</t>
  </si>
  <si>
    <t>TR</t>
  </si>
  <si>
    <t>WA</t>
  </si>
  <si>
    <t>not reported</t>
  </si>
  <si>
    <t xml:space="preserve"> JW</t>
  </si>
  <si>
    <t>rech rate</t>
  </si>
  <si>
    <t>sum</t>
  </si>
  <si>
    <t>CHEYENNE</t>
  </si>
  <si>
    <t>DECATUR</t>
  </si>
  <si>
    <t>NORTON</t>
  </si>
  <si>
    <t>PHILLIPS</t>
  </si>
  <si>
    <t>RAWLINS</t>
  </si>
  <si>
    <t>SHERIDAN</t>
  </si>
  <si>
    <t>SHERMAN</t>
  </si>
  <si>
    <t>THOMAS</t>
  </si>
  <si>
    <t>TREGO</t>
  </si>
  <si>
    <t>all</t>
  </si>
  <si>
    <t>Year</t>
  </si>
  <si>
    <t>rech.rate</t>
  </si>
  <si>
    <t>2015 crop distribution for selected counties used in CIR calculations</t>
  </si>
  <si>
    <t>Oats</t>
  </si>
  <si>
    <t>Barley</t>
  </si>
  <si>
    <t>Rye</t>
  </si>
  <si>
    <t>Dry Beans</t>
  </si>
  <si>
    <t>Golf Course</t>
  </si>
  <si>
    <t>Truck Farm</t>
  </si>
  <si>
    <t>Nursery</t>
  </si>
  <si>
    <t>Other</t>
  </si>
  <si>
    <t>More than one type of crop</t>
  </si>
  <si>
    <t>Double Crop</t>
  </si>
  <si>
    <t>Alfalfa &amp; Corn</t>
  </si>
  <si>
    <t>Alfalfa &amp; Grain Sorghum</t>
  </si>
  <si>
    <t>Alfalfa &amp; Soybeans</t>
  </si>
  <si>
    <t>Alfalfa &amp; Wheat</t>
  </si>
  <si>
    <t>Alfalfa &amp; other</t>
  </si>
  <si>
    <t>Corn &amp; Grain Sorghum</t>
  </si>
  <si>
    <t>Corn &amp; Soybeans</t>
  </si>
  <si>
    <t>Corn &amp; Wheat</t>
  </si>
  <si>
    <t>Corn &amp; Other</t>
  </si>
  <si>
    <t>Grain Sorghum &amp; Soybeans</t>
  </si>
  <si>
    <t>Grain Sorghum &amp; Wheat</t>
  </si>
  <si>
    <t>Grain Sorghum &amp; Other</t>
  </si>
  <si>
    <t>Soybeans &amp; Wheat</t>
  </si>
  <si>
    <t>Soybeans &amp; Other</t>
  </si>
  <si>
    <t>Wheat &amp; Other</t>
  </si>
  <si>
    <t>Alfalfa, Corn &amp; Wheat</t>
  </si>
  <si>
    <t>Alfalfa, Grain Sorghum &amp; Wheat</t>
  </si>
  <si>
    <t>Alfalfa, Soybeans &amp; Wheat</t>
  </si>
  <si>
    <t>Alfalfa, Wheat &amp; Other</t>
  </si>
  <si>
    <t>Corn, Grain Sorghum &amp; Soybeans</t>
  </si>
  <si>
    <t>Corn, Grain Sorghum &amp; Wheat</t>
  </si>
  <si>
    <t>Corn, Grain Sorghum &amp; Other</t>
  </si>
  <si>
    <t>Corn, Soybeans &amp; Wheat</t>
  </si>
  <si>
    <t>Corn, Soybeans &amp; Other</t>
  </si>
  <si>
    <t>Corn, Wheat &amp; Other</t>
  </si>
  <si>
    <t>Grain Sorghum, Wheat &amp; Other</t>
  </si>
  <si>
    <t>Soybeans, Wheat &amp; Other</t>
  </si>
  <si>
    <t>Alfalfa, Corn, Soybeans &amp; Wheat</t>
  </si>
  <si>
    <t>Corn, Grain Sorghum, Soybeans &amp; Wheat</t>
  </si>
  <si>
    <t>Corn, Grain Sorghum, Wheat &amp; Other</t>
  </si>
  <si>
    <t>Corn, Soybeans, Wheat &amp; Other</t>
  </si>
  <si>
    <t xml:space="preserve">Sod/Turf Grass </t>
  </si>
  <si>
    <t>final totals:</t>
  </si>
  <si>
    <t>preliminary totals (from superseded 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</si>
</sst>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2" xfId="0" applyBorder="1"/>
    <xf numFmtId="1" fontId="0" fillId="0" borderId="2" xfId="0" applyNumberFormat="1" applyBorder="1"/>
    <xf numFmtId="0" fontId="3" fillId="0" borderId="0" xfId="0" applyFont="1" applyAlignment="1">
      <alignment horizontal="center" wrapText="1"/>
    </xf>
    <xf numFmtId="0" fontId="3" fillId="4" borderId="0" xfId="0" applyFont="1" applyFill="1"/>
    <xf numFmtId="10" fontId="3" fillId="0" borderId="3" xfId="1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5" fillId="3" borderId="2" xfId="0" applyFont="1" applyFill="1" applyBorder="1" applyAlignment="1">
      <alignment horizontal="center" wrapText="1"/>
    </xf>
    <xf numFmtId="0" fontId="0" fillId="0" borderId="4" xfId="0" applyBorder="1"/>
    <xf numFmtId="0" fontId="5" fillId="0" borderId="2" xfId="0" applyFont="1" applyFill="1" applyBorder="1"/>
    <xf numFmtId="10" fontId="0" fillId="0" borderId="2" xfId="0" applyNumberFormat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10" fontId="2" fillId="0" borderId="2" xfId="1" applyNumberFormat="1" applyFill="1" applyBorder="1" applyAlignment="1">
      <alignment horizontal="right"/>
    </xf>
    <xf numFmtId="0" fontId="2" fillId="0" borderId="0" xfId="0" applyFont="1"/>
    <xf numFmtId="0" fontId="0" fillId="0" borderId="4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/>
    <xf numFmtId="0" fontId="2" fillId="0" borderId="2" xfId="0" applyFont="1" applyBorder="1" applyAlignment="1">
      <alignment horizontal="right"/>
    </xf>
    <xf numFmtId="0" fontId="0" fillId="0" borderId="2" xfId="0" applyFill="1" applyBorder="1"/>
    <xf numFmtId="0" fontId="0" fillId="0" borderId="0" xfId="0" applyFill="1" applyBorder="1"/>
    <xf numFmtId="0" fontId="3" fillId="0" borderId="0" xfId="0" applyFont="1" applyFill="1" applyBorder="1"/>
    <xf numFmtId="10" fontId="3" fillId="0" borderId="0" xfId="1" applyNumberFormat="1" applyFont="1" applyFill="1" applyBorder="1" applyAlignment="1">
      <alignment horizontal="center"/>
    </xf>
  </cellXfs>
  <cellStyles count="6">
    <cellStyle name="Normal" xfId="0" builtinId="0"/>
    <cellStyle name="Normal 14" xfId="2"/>
    <cellStyle name="Normal 2" xfId="3"/>
    <cellStyle name="Normal 2 2" xfId="4"/>
    <cellStyle name="Note 14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CA_GM/KSData/For2009/CIR/RRCS_Overlap_Groups_2009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refs"/>
      <sheetName val="almena_pds"/>
      <sheetName val="Net_Ac_Auth_Irr"/>
      <sheetName val="summary_2009"/>
      <sheetName val="rech"/>
      <sheetName val="Rptd_GW_Irr_Use_2009"/>
      <sheetName val="Rptd_SW_Irr_Use_2009"/>
      <sheetName val="Almena_Rptd_Use_2009"/>
      <sheetName val="Non_Irr_Use_By_Gp_2009"/>
      <sheetName val="Non_gwIrr_Use_ge_50AF_2009"/>
      <sheetName val="Non_Irr_Use_2009"/>
      <sheetName val="metered"/>
      <sheetName val="sw_cbcu_for_accounting_2009"/>
      <sheetName val="Non_Irr_SW_Use_2009"/>
      <sheetName val="sw_cbcu_Rptd_SW_Irr_Use_2009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</v>
          </cell>
          <cell r="B5" t="str">
            <v>Gravity</v>
          </cell>
          <cell r="C5">
            <v>0.3</v>
          </cell>
        </row>
        <row r="6">
          <cell r="A6">
            <v>2</v>
          </cell>
          <cell r="B6" t="str">
            <v>Drip</v>
          </cell>
          <cell r="C6">
            <v>0</v>
          </cell>
        </row>
        <row r="7">
          <cell r="A7">
            <v>3</v>
          </cell>
          <cell r="B7" t="str">
            <v>Center Pivot w/o drops</v>
          </cell>
          <cell r="C7">
            <v>0.17</v>
          </cell>
        </row>
        <row r="8">
          <cell r="A8">
            <v>4</v>
          </cell>
          <cell r="B8" t="str">
            <v>Center Pivot w drops</v>
          </cell>
          <cell r="C8">
            <v>0.12</v>
          </cell>
        </row>
        <row r="9">
          <cell r="A9">
            <v>5</v>
          </cell>
          <cell r="B9" t="str">
            <v>Other Sprinklers</v>
          </cell>
          <cell r="C9">
            <v>0.17</v>
          </cell>
        </row>
        <row r="10">
          <cell r="A10">
            <v>6</v>
          </cell>
          <cell r="B10" t="str">
            <v>Other</v>
          </cell>
          <cell r="C10">
            <v>0.17</v>
          </cell>
        </row>
        <row r="11">
          <cell r="A11">
            <v>7</v>
          </cell>
          <cell r="B11" t="str">
            <v>Drip &amp; other</v>
          </cell>
          <cell r="C11">
            <v>0</v>
          </cell>
        </row>
        <row r="12">
          <cell r="A12">
            <v>8</v>
          </cell>
          <cell r="B12" t="str">
            <v>Other</v>
          </cell>
          <cell r="C12">
            <v>0.17</v>
          </cell>
        </row>
        <row r="19">
          <cell r="A19" t="str">
            <v>CN</v>
          </cell>
          <cell r="B19" t="str">
            <v>Cheyenne</v>
          </cell>
          <cell r="C19">
            <v>1.2237117191946336E-2</v>
          </cell>
          <cell r="D19">
            <v>4.5175211465821388E-3</v>
          </cell>
          <cell r="E19">
            <v>6.599825156493129E-2</v>
          </cell>
          <cell r="F19">
            <v>0.86642384528737049</v>
          </cell>
          <cell r="G19">
            <v>1.0778884148715341E-2</v>
          </cell>
          <cell r="H19">
            <v>2.5310283760777146E-2</v>
          </cell>
          <cell r="I19">
            <v>9.4198651418927878E-6</v>
          </cell>
          <cell r="J19">
            <v>5.103577943976579E-3</v>
          </cell>
          <cell r="K19">
            <v>9.6210990905587178E-3</v>
          </cell>
          <cell r="L19">
            <v>0.12708718454888135</v>
          </cell>
        </row>
        <row r="20">
          <cell r="A20" t="str">
            <v>DC</v>
          </cell>
          <cell r="B20" t="str">
            <v>Decatur</v>
          </cell>
          <cell r="C20">
            <v>0.11056368064781431</v>
          </cell>
          <cell r="D20">
            <v>0</v>
          </cell>
          <cell r="E20">
            <v>0.15555173328854144</v>
          </cell>
          <cell r="F20">
            <v>0.61768880211235888</v>
          </cell>
          <cell r="G20">
            <v>1.2292920719988302E-2</v>
          </cell>
          <cell r="H20">
            <v>6.3407245509106688E-2</v>
          </cell>
          <cell r="I20">
            <v>0</v>
          </cell>
          <cell r="J20">
            <v>4.0495617722190173E-2</v>
          </cell>
          <cell r="K20">
            <v>0</v>
          </cell>
          <cell r="L20">
            <v>0.15348883837859789</v>
          </cell>
        </row>
        <row r="21">
          <cell r="A21" t="str">
            <v>GH</v>
          </cell>
          <cell r="B21" t="str">
            <v>Graham</v>
          </cell>
          <cell r="C21">
            <v>0</v>
          </cell>
          <cell r="D21">
            <v>5.2718068050865369E-3</v>
          </cell>
          <cell r="E21">
            <v>0.21916421101467812</v>
          </cell>
          <cell r="F21">
            <v>0.70282284700741371</v>
          </cell>
          <cell r="G21">
            <v>0</v>
          </cell>
          <cell r="H21">
            <v>2.803171639541022E-2</v>
          </cell>
          <cell r="I21">
            <v>0</v>
          </cell>
          <cell r="J21">
            <v>2.3325154607123245E-2</v>
          </cell>
          <cell r="K21">
            <v>2.1384264170288186E-2</v>
          </cell>
          <cell r="L21">
            <v>0.1331751787879423</v>
          </cell>
        </row>
        <row r="22">
          <cell r="A22" t="str">
            <v>GO</v>
          </cell>
          <cell r="B22" t="str">
            <v>Gove</v>
          </cell>
          <cell r="C22">
            <v>1.8578162980487898E-2</v>
          </cell>
          <cell r="D22">
            <v>0</v>
          </cell>
          <cell r="E22">
            <v>1.9632071897404943E-2</v>
          </cell>
          <cell r="F22">
            <v>0.8460349839986584</v>
          </cell>
          <cell r="G22">
            <v>1.6717700931921344E-2</v>
          </cell>
          <cell r="H22">
            <v>5.8550057371822915E-2</v>
          </cell>
          <cell r="I22">
            <v>2.3654422880285408E-2</v>
          </cell>
          <cell r="J22">
            <v>0</v>
          </cell>
          <cell r="K22">
            <v>1.6832599939418994E-2</v>
          </cell>
          <cell r="L22">
            <v>0.12534042330999529</v>
          </cell>
        </row>
        <row r="23">
          <cell r="A23" t="str">
            <v>JW</v>
          </cell>
          <cell r="B23" t="str">
            <v>Jewell</v>
          </cell>
          <cell r="C23">
            <v>6.7920682776215574E-2</v>
          </cell>
          <cell r="D23">
            <v>0</v>
          </cell>
          <cell r="E23">
            <v>0.31460374016572396</v>
          </cell>
          <cell r="F23">
            <v>0.61747557705806044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0.147955909908005</v>
          </cell>
        </row>
        <row r="24">
          <cell r="A24" t="str">
            <v>LG</v>
          </cell>
          <cell r="B24" t="str">
            <v>Logan</v>
          </cell>
          <cell r="C24">
            <v>2.795327975648439E-2</v>
          </cell>
          <cell r="D24">
            <v>0</v>
          </cell>
          <cell r="E24">
            <v>6.8038527072726701E-2</v>
          </cell>
          <cell r="F24">
            <v>0.86107475773286313</v>
          </cell>
          <cell r="G24">
            <v>3.7936517851254632E-2</v>
          </cell>
          <cell r="H24">
            <v>0</v>
          </cell>
          <cell r="I24">
            <v>9.7297875101767903E-4</v>
          </cell>
          <cell r="J24">
            <v>0</v>
          </cell>
          <cell r="K24">
            <v>4.0239388356534608E-3</v>
          </cell>
          <cell r="L24">
            <v>0.13025485004158027</v>
          </cell>
        </row>
        <row r="25">
          <cell r="A25" t="str">
            <v>NT</v>
          </cell>
          <cell r="B25" t="str">
            <v>Norton</v>
          </cell>
          <cell r="C25">
            <v>0.35651535634997072</v>
          </cell>
          <cell r="D25">
            <v>0</v>
          </cell>
          <cell r="E25">
            <v>5.6285871810081399E-2</v>
          </cell>
          <cell r="F25">
            <v>0.45143970022198054</v>
          </cell>
          <cell r="G25">
            <v>4.327348665969246E-2</v>
          </cell>
          <cell r="H25">
            <v>8.7200042159246385E-2</v>
          </cell>
          <cell r="I25">
            <v>0</v>
          </cell>
          <cell r="J25">
            <v>0</v>
          </cell>
          <cell r="K25">
            <v>5.2855427990284656E-3</v>
          </cell>
          <cell r="L25">
            <v>0.193901342885171</v>
          </cell>
        </row>
        <row r="26">
          <cell r="A26" t="str">
            <v>PL</v>
          </cell>
          <cell r="B26" t="str">
            <v>Phillips</v>
          </cell>
          <cell r="C26">
            <v>0.19552884887438512</v>
          </cell>
          <cell r="D26">
            <v>4.7131547505955787E-2</v>
          </cell>
          <cell r="E26">
            <v>7.2906993212528762E-2</v>
          </cell>
          <cell r="F26">
            <v>0.57773221051302071</v>
          </cell>
          <cell r="G26">
            <v>0</v>
          </cell>
          <cell r="H26">
            <v>0.10256653040823319</v>
          </cell>
          <cell r="I26">
            <v>0</v>
          </cell>
          <cell r="J26">
            <v>0</v>
          </cell>
          <cell r="K26">
            <v>4.1338694858764286E-3</v>
          </cell>
          <cell r="L26">
            <v>0.15847212200894242</v>
          </cell>
        </row>
        <row r="27">
          <cell r="A27" t="str">
            <v>RA</v>
          </cell>
          <cell r="B27" t="str">
            <v>Rawlins</v>
          </cell>
          <cell r="C27">
            <v>1.8449924583819589E-2</v>
          </cell>
          <cell r="D27">
            <v>0</v>
          </cell>
          <cell r="E27">
            <v>8.1586328213852269E-2</v>
          </cell>
          <cell r="F27">
            <v>0.82027950943958516</v>
          </cell>
          <cell r="G27">
            <v>2.3297656144493254E-2</v>
          </cell>
          <cell r="H27">
            <v>2.0356052817665931E-2</v>
          </cell>
          <cell r="I27">
            <v>0</v>
          </cell>
          <cell r="J27">
            <v>1.3564077951246837E-2</v>
          </cell>
          <cell r="K27">
            <v>2.2466450849336985E-2</v>
          </cell>
          <cell r="L27">
            <v>0.13049702303349689</v>
          </cell>
        </row>
        <row r="28">
          <cell r="A28" t="str">
            <v>RO</v>
          </cell>
          <cell r="B28" t="str">
            <v>Rooks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RP</v>
          </cell>
          <cell r="B29" t="str">
            <v>Republic</v>
          </cell>
          <cell r="C29">
            <v>0.31263539879264629</v>
          </cell>
          <cell r="D29">
            <v>0</v>
          </cell>
          <cell r="E29">
            <v>0</v>
          </cell>
          <cell r="F29">
            <v>0.68736460120735376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0.17627437178267633</v>
          </cell>
        </row>
        <row r="30">
          <cell r="A30" t="str">
            <v>SD</v>
          </cell>
          <cell r="B30" t="str">
            <v>Sheridan</v>
          </cell>
          <cell r="C30">
            <v>6.5996139329440734E-3</v>
          </cell>
          <cell r="D30">
            <v>4.430893316116109E-3</v>
          </cell>
          <cell r="E30">
            <v>0.10938319009939124</v>
          </cell>
          <cell r="F30">
            <v>0.79465252301764222</v>
          </cell>
          <cell r="G30">
            <v>7.2963350082252336E-4</v>
          </cell>
          <cell r="H30">
            <v>7.4346207843508608E-2</v>
          </cell>
          <cell r="I30">
            <v>3.1517945167885944E-3</v>
          </cell>
          <cell r="J30">
            <v>2.3973835388599327E-3</v>
          </cell>
          <cell r="K30">
            <v>4.3087602339266914E-3</v>
          </cell>
          <cell r="L30">
            <v>0.12966246194891781</v>
          </cell>
        </row>
        <row r="31">
          <cell r="A31" t="str">
            <v>SH</v>
          </cell>
          <cell r="B31" t="str">
            <v>Sherman</v>
          </cell>
          <cell r="C31">
            <v>1.26479400043111E-2</v>
          </cell>
          <cell r="D31">
            <v>2.6686437680882758E-3</v>
          </cell>
          <cell r="E31">
            <v>5.3481946176673414E-2</v>
          </cell>
          <cell r="F31">
            <v>0.90293972397965638</v>
          </cell>
          <cell r="G31">
            <v>2.8906563336347953E-3</v>
          </cell>
          <cell r="H31">
            <v>1.4708340908486038E-2</v>
          </cell>
          <cell r="I31">
            <v>0</v>
          </cell>
          <cell r="J31">
            <v>5.1123443833108731E-4</v>
          </cell>
          <cell r="K31">
            <v>1.0151514390818834E-2</v>
          </cell>
          <cell r="L31">
            <v>0.12559277598738219</v>
          </cell>
        </row>
        <row r="32">
          <cell r="A32" t="str">
            <v>TH</v>
          </cell>
          <cell r="B32" t="str">
            <v>Thomas</v>
          </cell>
          <cell r="C32">
            <v>3.3826725208064316E-3</v>
          </cell>
          <cell r="D32">
            <v>4.6910394543500005E-3</v>
          </cell>
          <cell r="E32">
            <v>5.9004327841266503E-2</v>
          </cell>
          <cell r="F32">
            <v>0.89630278451754586</v>
          </cell>
          <cell r="G32">
            <v>2.5892169980828491E-3</v>
          </cell>
          <cell r="H32">
            <v>2.052216995404291E-2</v>
          </cell>
          <cell r="I32">
            <v>0</v>
          </cell>
          <cell r="J32">
            <v>5.0656441245292344E-3</v>
          </cell>
          <cell r="K32">
            <v>8.4421445893764074E-3</v>
          </cell>
          <cell r="L32">
            <v>0.12444252873504295</v>
          </cell>
        </row>
        <row r="33">
          <cell r="A33" t="str">
            <v>TR</v>
          </cell>
          <cell r="B33" t="str">
            <v>Trego</v>
          </cell>
          <cell r="C33">
            <v>1.1170319794816671E-3</v>
          </cell>
          <cell r="D33">
            <v>0</v>
          </cell>
          <cell r="E33">
            <v>0.10816998196265362</v>
          </cell>
          <cell r="F33">
            <v>0.79236887195922812</v>
          </cell>
          <cell r="G33">
            <v>1.6315661484023743E-2</v>
          </cell>
          <cell r="H33">
            <v>6.8138950748381694E-2</v>
          </cell>
          <cell r="I33">
            <v>0</v>
          </cell>
          <cell r="J33">
            <v>0</v>
          </cell>
          <cell r="K33">
            <v>1.3889501866231184E-2</v>
          </cell>
          <cell r="L33">
            <v>0.1299707846987406</v>
          </cell>
        </row>
        <row r="34">
          <cell r="A34" t="str">
            <v>WA</v>
          </cell>
          <cell r="B34" t="str">
            <v>Wallace</v>
          </cell>
          <cell r="C34">
            <v>5.6081862046562948E-3</v>
          </cell>
          <cell r="D34">
            <v>0</v>
          </cell>
          <cell r="E34">
            <v>3.5415393013745203E-2</v>
          </cell>
          <cell r="F34">
            <v>0.86234947289027253</v>
          </cell>
          <cell r="G34">
            <v>0</v>
          </cell>
          <cell r="H34">
            <v>9.6626947891325934E-2</v>
          </cell>
          <cell r="I34">
            <v>0</v>
          </cell>
          <cell r="J34">
            <v>0</v>
          </cell>
          <cell r="K34">
            <v>0</v>
          </cell>
          <cell r="L34">
            <v>0.12761159056209168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1"/>
  <sheetViews>
    <sheetView tabSelected="1" workbookViewId="0">
      <pane xSplit="2" ySplit="3" topLeftCell="AC4" activePane="bottomRight" state="frozen"/>
      <selection pane="topRight" activeCell="C1" sqref="C1"/>
      <selection pane="bottomLeft" activeCell="A4" sqref="A4"/>
      <selection pane="bottomRight" activeCell="AN25" sqref="AN25:AN41"/>
    </sheetView>
  </sheetViews>
  <sheetFormatPr defaultRowHeight="12.75" x14ac:dyDescent="0.2"/>
  <cols>
    <col min="1" max="1" width="32.7109375" customWidth="1"/>
    <col min="2" max="2" width="13.42578125" customWidth="1"/>
    <col min="35" max="35" width="10.140625" customWidth="1"/>
    <col min="36" max="36" width="10" customWidth="1"/>
    <col min="37" max="37" width="9" customWidth="1"/>
  </cols>
  <sheetData>
    <row r="1" spans="1:49" x14ac:dyDescent="0.2">
      <c r="V1" s="1"/>
      <c r="W1" s="1">
        <v>0.8</v>
      </c>
      <c r="X1" s="1"/>
      <c r="Y1" s="1"/>
      <c r="Z1" s="1"/>
      <c r="AA1" s="1"/>
      <c r="AG1">
        <v>22</v>
      </c>
      <c r="AH1">
        <v>23</v>
      </c>
      <c r="AI1">
        <v>24</v>
      </c>
      <c r="AJ1">
        <v>25</v>
      </c>
      <c r="AK1">
        <v>26</v>
      </c>
      <c r="AL1">
        <v>27</v>
      </c>
      <c r="AM1">
        <v>28</v>
      </c>
    </row>
    <row r="2" spans="1:49" ht="25.5" x14ac:dyDescent="0.2">
      <c r="B2" s="2" t="s">
        <v>0</v>
      </c>
      <c r="C2" t="s">
        <v>1</v>
      </c>
      <c r="T2" t="s">
        <v>2</v>
      </c>
      <c r="V2" s="3" t="s">
        <v>3</v>
      </c>
      <c r="W2" s="3" t="s">
        <v>4</v>
      </c>
      <c r="X2" s="3" t="s">
        <v>5</v>
      </c>
      <c r="Y2" s="3" t="s">
        <v>6</v>
      </c>
      <c r="Z2" s="3" t="s">
        <v>7</v>
      </c>
      <c r="AA2" s="3" t="s">
        <v>8</v>
      </c>
      <c r="AB2" s="3" t="s">
        <v>9</v>
      </c>
      <c r="AD2" s="3"/>
      <c r="AE2" s="3"/>
      <c r="AF2" s="4"/>
      <c r="AG2" s="5" t="s">
        <v>3</v>
      </c>
      <c r="AH2" s="5" t="s">
        <v>4</v>
      </c>
      <c r="AI2" s="5" t="s">
        <v>5</v>
      </c>
      <c r="AJ2" s="5" t="s">
        <v>6</v>
      </c>
      <c r="AK2" s="5" t="s">
        <v>10</v>
      </c>
      <c r="AL2" s="5" t="s">
        <v>8</v>
      </c>
      <c r="AM2" s="5" t="s">
        <v>11</v>
      </c>
      <c r="AO2" s="3"/>
      <c r="AP2" s="3"/>
      <c r="AQ2" s="3"/>
      <c r="AR2" s="3"/>
      <c r="AS2" s="3"/>
      <c r="AT2" s="3"/>
      <c r="AU2" s="3"/>
      <c r="AV2" s="3"/>
      <c r="AW2" s="3"/>
    </row>
    <row r="3" spans="1:49" x14ac:dyDescent="0.2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50</v>
      </c>
      <c r="H3" t="s">
        <v>19</v>
      </c>
      <c r="I3" t="s">
        <v>20</v>
      </c>
      <c r="J3" t="s">
        <v>21</v>
      </c>
      <c r="K3" t="s">
        <v>22</v>
      </c>
      <c r="L3" t="s">
        <v>23</v>
      </c>
      <c r="M3" t="s">
        <v>24</v>
      </c>
      <c r="N3" t="s">
        <v>25</v>
      </c>
      <c r="O3" t="s">
        <v>26</v>
      </c>
      <c r="P3" t="s">
        <v>27</v>
      </c>
      <c r="Q3" t="s">
        <v>28</v>
      </c>
      <c r="R3" t="s">
        <v>29</v>
      </c>
      <c r="S3" t="s">
        <v>30</v>
      </c>
      <c r="T3" t="s">
        <v>31</v>
      </c>
      <c r="U3" t="s">
        <v>32</v>
      </c>
      <c r="V3" s="3">
        <v>1</v>
      </c>
      <c r="W3" s="3">
        <v>2</v>
      </c>
      <c r="X3" s="3">
        <v>4</v>
      </c>
      <c r="Y3" s="3">
        <v>3</v>
      </c>
      <c r="Z3" s="3">
        <v>10</v>
      </c>
      <c r="AA3" s="3">
        <v>5</v>
      </c>
      <c r="AE3" s="22" t="s">
        <v>33</v>
      </c>
      <c r="AF3" s="6"/>
      <c r="AG3" s="4">
        <v>1</v>
      </c>
      <c r="AH3" s="4">
        <v>2</v>
      </c>
      <c r="AI3" s="4">
        <v>4</v>
      </c>
      <c r="AJ3" s="4">
        <v>3</v>
      </c>
      <c r="AK3" s="4">
        <v>10</v>
      </c>
      <c r="AL3" s="4">
        <v>5</v>
      </c>
      <c r="AM3" s="6"/>
    </row>
    <row r="4" spans="1:49" x14ac:dyDescent="0.2">
      <c r="A4" t="s">
        <v>49</v>
      </c>
      <c r="B4" s="23">
        <v>0</v>
      </c>
      <c r="C4">
        <v>1593</v>
      </c>
      <c r="D4">
        <v>190</v>
      </c>
      <c r="E4">
        <v>270</v>
      </c>
      <c r="F4">
        <v>208</v>
      </c>
      <c r="G4">
        <v>0</v>
      </c>
      <c r="H4">
        <v>137</v>
      </c>
      <c r="I4">
        <v>511</v>
      </c>
      <c r="J4">
        <v>254</v>
      </c>
      <c r="K4">
        <v>465</v>
      </c>
      <c r="M4">
        <v>0</v>
      </c>
      <c r="N4">
        <v>551</v>
      </c>
      <c r="O4">
        <v>2657</v>
      </c>
      <c r="P4">
        <v>1467</v>
      </c>
      <c r="Q4">
        <v>0</v>
      </c>
      <c r="R4">
        <v>225</v>
      </c>
      <c r="S4">
        <v>8528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D4" t="s">
        <v>14</v>
      </c>
      <c r="AE4">
        <f>MATCH($AF4,$A$3:$S$3,0)</f>
        <v>3</v>
      </c>
      <c r="AF4" s="6" t="s">
        <v>14</v>
      </c>
      <c r="AG4" s="7">
        <f ca="1">SUMPRODUCT(INDIRECT(ADDRESS(5,AG$1,1,1)&amp;":"&amp;ADDRESS(52,AG$1,1,1)),INDIRECT(ADDRESS(5,$AE4,1,1)&amp;":"&amp;ADDRESS(52,$AE4,1,1)))</f>
        <v>2714.4</v>
      </c>
      <c r="AH4" s="7">
        <f t="shared" ref="AH4:AM19" ca="1" si="0">SUMPRODUCT(INDIRECT(ADDRESS(5,AH$1,1,1)&amp;":"&amp;ADDRESS(52,AH$1,1,1)),INDIRECT(ADDRESS(5,$AE4,1,1)&amp;":"&amp;ADDRESS(52,$AE4,1,1)))</f>
        <v>27161.8</v>
      </c>
      <c r="AI4" s="7">
        <f t="shared" ca="1" si="0"/>
        <v>3901.3333333333335</v>
      </c>
      <c r="AJ4" s="7">
        <f t="shared" ca="1" si="0"/>
        <v>1045.5666666666666</v>
      </c>
      <c r="AK4" s="7">
        <f t="shared" ca="1" si="0"/>
        <v>770</v>
      </c>
      <c r="AL4" s="7">
        <f t="shared" ca="1" si="0"/>
        <v>3176.2999999999997</v>
      </c>
      <c r="AM4" s="7">
        <f t="shared" ca="1" si="0"/>
        <v>38769.4</v>
      </c>
    </row>
    <row r="5" spans="1:49" x14ac:dyDescent="0.2">
      <c r="A5" t="s">
        <v>3</v>
      </c>
      <c r="B5" s="23">
        <v>1</v>
      </c>
      <c r="C5">
        <v>2442</v>
      </c>
      <c r="D5">
        <v>1055</v>
      </c>
      <c r="F5">
        <v>31</v>
      </c>
      <c r="I5">
        <v>95</v>
      </c>
      <c r="J5">
        <v>162</v>
      </c>
      <c r="K5">
        <v>1955</v>
      </c>
      <c r="N5">
        <v>771</v>
      </c>
      <c r="O5">
        <v>1481</v>
      </c>
      <c r="P5">
        <v>269</v>
      </c>
      <c r="Q5">
        <v>83</v>
      </c>
      <c r="R5">
        <v>123</v>
      </c>
      <c r="S5">
        <v>8467</v>
      </c>
      <c r="T5">
        <v>1</v>
      </c>
      <c r="U5">
        <v>1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1</v>
      </c>
      <c r="AD5" t="s">
        <v>15</v>
      </c>
      <c r="AE5">
        <f t="shared" ref="AE5:AE20" si="1">MATCH($AF5,$A$3:$S$3,0)</f>
        <v>4</v>
      </c>
      <c r="AF5" s="6" t="s">
        <v>15</v>
      </c>
      <c r="AG5" s="7">
        <f t="shared" ref="AG5:AM20" ca="1" si="2">SUMPRODUCT(INDIRECT(ADDRESS(5,AG$1,1,1)&amp;":"&amp;ADDRESS(52,AG$1,1,1)),INDIRECT(ADDRESS(5,$AE5,1,1)&amp;":"&amp;ADDRESS(52,$AE5,1,1)))</f>
        <v>1133.7</v>
      </c>
      <c r="AH5" s="7">
        <f t="shared" ca="1" si="0"/>
        <v>6272.4</v>
      </c>
      <c r="AI5" s="7">
        <f t="shared" ca="1" si="0"/>
        <v>981.8</v>
      </c>
      <c r="AJ5" s="7">
        <f t="shared" ca="1" si="0"/>
        <v>685.4</v>
      </c>
      <c r="AK5" s="7">
        <f t="shared" ca="1" si="0"/>
        <v>172</v>
      </c>
      <c r="AL5" s="7">
        <f t="shared" ca="1" si="0"/>
        <v>493.6</v>
      </c>
      <c r="AM5" s="7">
        <f t="shared" ca="1" si="0"/>
        <v>9738.9</v>
      </c>
    </row>
    <row r="6" spans="1:49" x14ac:dyDescent="0.2">
      <c r="A6" t="s">
        <v>4</v>
      </c>
      <c r="B6" s="23">
        <v>2</v>
      </c>
      <c r="C6">
        <v>21705</v>
      </c>
      <c r="D6">
        <v>5586</v>
      </c>
      <c r="E6">
        <v>5699</v>
      </c>
      <c r="F6">
        <v>6863</v>
      </c>
      <c r="G6">
        <v>728</v>
      </c>
      <c r="H6">
        <v>3202</v>
      </c>
      <c r="I6">
        <v>4890</v>
      </c>
      <c r="J6">
        <v>2288</v>
      </c>
      <c r="K6">
        <v>9603</v>
      </c>
      <c r="M6">
        <v>128</v>
      </c>
      <c r="N6">
        <v>33144</v>
      </c>
      <c r="O6">
        <v>55099</v>
      </c>
      <c r="P6">
        <v>44945</v>
      </c>
      <c r="Q6">
        <v>1003</v>
      </c>
      <c r="R6">
        <v>716</v>
      </c>
      <c r="S6">
        <v>195599</v>
      </c>
      <c r="T6">
        <v>2</v>
      </c>
      <c r="U6">
        <v>1</v>
      </c>
      <c r="V6">
        <v>0</v>
      </c>
      <c r="W6">
        <v>1</v>
      </c>
      <c r="X6">
        <v>0</v>
      </c>
      <c r="Y6">
        <v>0</v>
      </c>
      <c r="Z6">
        <v>0</v>
      </c>
      <c r="AA6">
        <v>0</v>
      </c>
      <c r="AB6">
        <v>1</v>
      </c>
      <c r="AD6" t="s">
        <v>16</v>
      </c>
      <c r="AE6">
        <f t="shared" si="1"/>
        <v>5</v>
      </c>
      <c r="AF6" s="6" t="s">
        <v>16</v>
      </c>
      <c r="AG6" s="7">
        <f t="shared" ca="1" si="2"/>
        <v>151.76666666666665</v>
      </c>
      <c r="AH6" s="7">
        <f t="shared" ca="1" si="0"/>
        <v>7245.4</v>
      </c>
      <c r="AI6" s="7">
        <f t="shared" ca="1" si="0"/>
        <v>1834.5666666666666</v>
      </c>
      <c r="AJ6" s="7">
        <f t="shared" ca="1" si="0"/>
        <v>487</v>
      </c>
      <c r="AK6" s="7">
        <f t="shared" ca="1" si="0"/>
        <v>0</v>
      </c>
      <c r="AL6" s="7">
        <f t="shared" ca="1" si="0"/>
        <v>825.26666666666665</v>
      </c>
      <c r="AM6" s="7">
        <f t="shared" ca="1" si="0"/>
        <v>10544</v>
      </c>
    </row>
    <row r="7" spans="1:49" x14ac:dyDescent="0.2">
      <c r="A7" t="s">
        <v>6</v>
      </c>
      <c r="B7" s="23">
        <v>3</v>
      </c>
      <c r="C7">
        <v>430</v>
      </c>
      <c r="D7">
        <v>677</v>
      </c>
      <c r="E7">
        <v>487</v>
      </c>
      <c r="F7">
        <v>877</v>
      </c>
      <c r="I7">
        <v>191</v>
      </c>
      <c r="K7">
        <v>525</v>
      </c>
      <c r="N7">
        <v>782</v>
      </c>
      <c r="O7">
        <v>905</v>
      </c>
      <c r="P7">
        <v>686</v>
      </c>
      <c r="Q7">
        <v>441</v>
      </c>
      <c r="S7">
        <v>6001</v>
      </c>
      <c r="T7">
        <v>3</v>
      </c>
      <c r="U7">
        <v>1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1</v>
      </c>
      <c r="AD7" t="s">
        <v>17</v>
      </c>
      <c r="AE7">
        <f t="shared" si="1"/>
        <v>6</v>
      </c>
      <c r="AF7" s="6" t="s">
        <v>17</v>
      </c>
      <c r="AG7" s="7">
        <f t="shared" ca="1" si="2"/>
        <v>31</v>
      </c>
      <c r="AH7" s="7">
        <f t="shared" ca="1" si="0"/>
        <v>9827</v>
      </c>
      <c r="AI7" s="7">
        <f t="shared" ca="1" si="0"/>
        <v>610.4</v>
      </c>
      <c r="AJ7" s="7">
        <f t="shared" ca="1" si="0"/>
        <v>1317.1</v>
      </c>
      <c r="AK7" s="7">
        <f t="shared" ca="1" si="0"/>
        <v>0</v>
      </c>
      <c r="AL7" s="7">
        <f t="shared" ca="1" si="0"/>
        <v>1641.4999999999998</v>
      </c>
      <c r="AM7" s="7">
        <f t="shared" ca="1" si="0"/>
        <v>13427</v>
      </c>
    </row>
    <row r="8" spans="1:49" x14ac:dyDescent="0.2">
      <c r="A8" t="s">
        <v>5</v>
      </c>
      <c r="B8" s="23">
        <v>4</v>
      </c>
      <c r="C8">
        <v>3235</v>
      </c>
      <c r="D8">
        <v>928</v>
      </c>
      <c r="E8">
        <v>1392</v>
      </c>
      <c r="F8">
        <v>444</v>
      </c>
      <c r="G8">
        <v>450</v>
      </c>
      <c r="H8">
        <v>847</v>
      </c>
      <c r="I8">
        <v>1835</v>
      </c>
      <c r="J8">
        <v>965</v>
      </c>
      <c r="K8">
        <v>1674</v>
      </c>
      <c r="M8">
        <v>85</v>
      </c>
      <c r="N8">
        <v>3621</v>
      </c>
      <c r="O8">
        <v>3282</v>
      </c>
      <c r="P8">
        <v>4536</v>
      </c>
      <c r="Q8">
        <v>301</v>
      </c>
      <c r="S8">
        <v>23595</v>
      </c>
      <c r="T8">
        <v>4</v>
      </c>
      <c r="U8">
        <v>1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D8" t="s">
        <v>19</v>
      </c>
      <c r="AE8">
        <f t="shared" si="1"/>
        <v>7</v>
      </c>
      <c r="AF8" s="6" t="s">
        <v>50</v>
      </c>
      <c r="AG8" s="7">
        <f t="shared" ca="1" si="2"/>
        <v>0</v>
      </c>
      <c r="AH8" s="7">
        <f t="shared" ca="1" si="0"/>
        <v>728</v>
      </c>
      <c r="AI8" s="7">
        <f t="shared" ca="1" si="0"/>
        <v>450</v>
      </c>
      <c r="AJ8" s="7">
        <f t="shared" ca="1" si="0"/>
        <v>0</v>
      </c>
      <c r="AK8" s="7">
        <f t="shared" ca="1" si="0"/>
        <v>0</v>
      </c>
      <c r="AL8" s="7">
        <f t="shared" ca="1" si="0"/>
        <v>0</v>
      </c>
      <c r="AM8" s="7">
        <f t="shared" ca="1" si="0"/>
        <v>1178</v>
      </c>
    </row>
    <row r="9" spans="1:49" x14ac:dyDescent="0.2">
      <c r="A9" t="s">
        <v>8</v>
      </c>
      <c r="B9" s="23">
        <v>5</v>
      </c>
      <c r="C9">
        <v>1602</v>
      </c>
      <c r="D9">
        <v>468</v>
      </c>
      <c r="E9">
        <v>559</v>
      </c>
      <c r="F9">
        <v>537</v>
      </c>
      <c r="H9">
        <v>262</v>
      </c>
      <c r="I9">
        <v>247</v>
      </c>
      <c r="K9">
        <v>944</v>
      </c>
      <c r="N9">
        <v>1629</v>
      </c>
      <c r="O9">
        <v>7918</v>
      </c>
      <c r="P9">
        <v>2857</v>
      </c>
      <c r="Q9">
        <v>332</v>
      </c>
      <c r="R9">
        <v>245</v>
      </c>
      <c r="S9">
        <v>17600</v>
      </c>
      <c r="T9">
        <v>5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1</v>
      </c>
      <c r="AD9" t="s">
        <v>20</v>
      </c>
      <c r="AE9">
        <f t="shared" si="1"/>
        <v>8</v>
      </c>
      <c r="AF9" s="6" t="s">
        <v>19</v>
      </c>
      <c r="AG9" s="7">
        <f t="shared" ca="1" si="2"/>
        <v>0</v>
      </c>
      <c r="AH9" s="7">
        <f t="shared" ca="1" si="0"/>
        <v>5325.2</v>
      </c>
      <c r="AI9" s="7">
        <f t="shared" ca="1" si="0"/>
        <v>871</v>
      </c>
      <c r="AJ9" s="7">
        <f t="shared" ca="1" si="0"/>
        <v>82.5</v>
      </c>
      <c r="AK9" s="7">
        <f t="shared" ca="1" si="0"/>
        <v>115</v>
      </c>
      <c r="AL9" s="7">
        <f t="shared" ca="1" si="0"/>
        <v>719.19999999999982</v>
      </c>
      <c r="AM9" s="7">
        <f t="shared" ca="1" si="0"/>
        <v>7112.9</v>
      </c>
    </row>
    <row r="10" spans="1:49" x14ac:dyDescent="0.2">
      <c r="A10" t="s">
        <v>66</v>
      </c>
      <c r="B10" s="23">
        <v>6</v>
      </c>
      <c r="C10">
        <v>226</v>
      </c>
      <c r="K10">
        <v>240</v>
      </c>
      <c r="N10">
        <v>50</v>
      </c>
      <c r="O10">
        <v>350</v>
      </c>
      <c r="P10">
        <v>120</v>
      </c>
      <c r="S10">
        <v>986</v>
      </c>
      <c r="T10">
        <v>6</v>
      </c>
      <c r="U10">
        <v>1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D10" t="s">
        <v>21</v>
      </c>
      <c r="AE10">
        <f t="shared" si="1"/>
        <v>9</v>
      </c>
      <c r="AF10" s="6" t="s">
        <v>20</v>
      </c>
      <c r="AG10" s="7">
        <f t="shared" ca="1" si="2"/>
        <v>222.83333333333331</v>
      </c>
      <c r="AH10" s="7">
        <f t="shared" ca="1" si="0"/>
        <v>7106</v>
      </c>
      <c r="AI10" s="7">
        <f t="shared" ca="1" si="0"/>
        <v>2537.4333333333334</v>
      </c>
      <c r="AJ10" s="7">
        <f t="shared" ca="1" si="0"/>
        <v>348</v>
      </c>
      <c r="AK10" s="7">
        <f t="shared" ca="1" si="0"/>
        <v>0</v>
      </c>
      <c r="AL10" s="7">
        <f t="shared" ca="1" si="0"/>
        <v>621.73333333333335</v>
      </c>
      <c r="AM10" s="7">
        <f t="shared" ca="1" si="0"/>
        <v>10836</v>
      </c>
    </row>
    <row r="11" spans="1:49" x14ac:dyDescent="0.2">
      <c r="A11" t="s">
        <v>67</v>
      </c>
      <c r="B11" s="23">
        <v>7</v>
      </c>
      <c r="H11">
        <v>112</v>
      </c>
      <c r="S11">
        <v>112</v>
      </c>
      <c r="T11">
        <v>7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D11" t="s">
        <v>22</v>
      </c>
      <c r="AE11">
        <f t="shared" si="1"/>
        <v>10</v>
      </c>
      <c r="AF11" s="6" t="s">
        <v>21</v>
      </c>
      <c r="AG11" s="7">
        <f t="shared" ca="1" si="2"/>
        <v>162</v>
      </c>
      <c r="AH11" s="7">
        <f t="shared" ca="1" si="0"/>
        <v>3364</v>
      </c>
      <c r="AI11" s="7">
        <f t="shared" ca="1" si="0"/>
        <v>1221.1999999999998</v>
      </c>
      <c r="AJ11" s="7">
        <f t="shared" ca="1" si="0"/>
        <v>12.799999999999997</v>
      </c>
      <c r="AK11" s="7">
        <f t="shared" ca="1" si="0"/>
        <v>0</v>
      </c>
      <c r="AL11" s="7">
        <f t="shared" ca="1" si="0"/>
        <v>0</v>
      </c>
      <c r="AM11" s="7">
        <f t="shared" ca="1" si="0"/>
        <v>4760</v>
      </c>
    </row>
    <row r="12" spans="1:49" x14ac:dyDescent="0.2">
      <c r="A12" t="s">
        <v>68</v>
      </c>
      <c r="B12" s="23">
        <v>8</v>
      </c>
      <c r="C12">
        <v>130</v>
      </c>
      <c r="K12">
        <v>245</v>
      </c>
      <c r="S12">
        <v>375</v>
      </c>
      <c r="T12">
        <v>8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D12" t="s">
        <v>23</v>
      </c>
      <c r="AE12">
        <f t="shared" si="1"/>
        <v>11</v>
      </c>
      <c r="AF12" s="6" t="s">
        <v>22</v>
      </c>
      <c r="AG12" s="7">
        <f t="shared" ca="1" si="2"/>
        <v>2269</v>
      </c>
      <c r="AH12" s="7">
        <f t="shared" ca="1" si="0"/>
        <v>10211</v>
      </c>
      <c r="AI12" s="7">
        <f t="shared" ca="1" si="0"/>
        <v>1798.4</v>
      </c>
      <c r="AJ12" s="7">
        <f t="shared" ca="1" si="0"/>
        <v>575</v>
      </c>
      <c r="AK12" s="7">
        <f t="shared" ca="1" si="0"/>
        <v>120</v>
      </c>
      <c r="AL12" s="7">
        <f t="shared" ca="1" si="0"/>
        <v>1311.2</v>
      </c>
      <c r="AM12" s="7">
        <f t="shared" ca="1" si="0"/>
        <v>16284.6</v>
      </c>
    </row>
    <row r="13" spans="1:49" x14ac:dyDescent="0.2">
      <c r="A13" t="s">
        <v>69</v>
      </c>
      <c r="B13" s="23">
        <v>9</v>
      </c>
      <c r="C13">
        <v>330</v>
      </c>
      <c r="O13">
        <v>1204</v>
      </c>
      <c r="P13">
        <v>372</v>
      </c>
      <c r="S13">
        <v>1906</v>
      </c>
      <c r="T13">
        <v>9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D13" t="s">
        <v>24</v>
      </c>
      <c r="AE13">
        <f t="shared" si="1"/>
        <v>12</v>
      </c>
      <c r="AF13" s="6" t="s">
        <v>23</v>
      </c>
      <c r="AG13" s="7">
        <f t="shared" ca="1" si="2"/>
        <v>0</v>
      </c>
      <c r="AH13" s="7">
        <f t="shared" ca="1" si="0"/>
        <v>0</v>
      </c>
      <c r="AI13" s="7">
        <f t="shared" ca="1" si="0"/>
        <v>0</v>
      </c>
      <c r="AJ13" s="7">
        <f t="shared" ca="1" si="0"/>
        <v>0</v>
      </c>
      <c r="AK13" s="7">
        <f t="shared" ca="1" si="0"/>
        <v>0</v>
      </c>
      <c r="AL13" s="7">
        <f t="shared" ca="1" si="0"/>
        <v>0</v>
      </c>
      <c r="AM13" s="7">
        <f t="shared" ca="1" si="0"/>
        <v>0</v>
      </c>
    </row>
    <row r="14" spans="1:49" x14ac:dyDescent="0.2">
      <c r="A14" t="s">
        <v>7</v>
      </c>
      <c r="B14" s="23">
        <v>10</v>
      </c>
      <c r="C14">
        <v>770</v>
      </c>
      <c r="D14">
        <v>172</v>
      </c>
      <c r="H14">
        <v>115</v>
      </c>
      <c r="K14">
        <v>120</v>
      </c>
      <c r="N14">
        <v>793</v>
      </c>
      <c r="O14">
        <v>2821</v>
      </c>
      <c r="P14">
        <v>848</v>
      </c>
      <c r="S14">
        <v>5639</v>
      </c>
      <c r="T14">
        <v>10</v>
      </c>
      <c r="U14">
        <v>1</v>
      </c>
      <c r="V14">
        <v>0</v>
      </c>
      <c r="W14">
        <v>0</v>
      </c>
      <c r="X14">
        <v>0</v>
      </c>
      <c r="Y14">
        <v>0</v>
      </c>
      <c r="Z14">
        <v>1</v>
      </c>
      <c r="AA14">
        <v>0</v>
      </c>
      <c r="AB14">
        <v>1</v>
      </c>
      <c r="AD14" t="s">
        <v>25</v>
      </c>
      <c r="AE14">
        <f t="shared" si="1"/>
        <v>13</v>
      </c>
      <c r="AF14" s="6" t="s">
        <v>24</v>
      </c>
      <c r="AG14" s="7">
        <f t="shared" ca="1" si="2"/>
        <v>0</v>
      </c>
      <c r="AH14" s="7">
        <f t="shared" ca="1" si="0"/>
        <v>128</v>
      </c>
      <c r="AI14" s="7">
        <f t="shared" ca="1" si="0"/>
        <v>85</v>
      </c>
      <c r="AJ14" s="7">
        <f t="shared" ca="1" si="0"/>
        <v>0</v>
      </c>
      <c r="AK14" s="7">
        <f t="shared" ca="1" si="0"/>
        <v>0</v>
      </c>
      <c r="AL14" s="7">
        <f t="shared" ca="1" si="0"/>
        <v>0</v>
      </c>
      <c r="AM14" s="7">
        <f t="shared" ca="1" si="0"/>
        <v>213</v>
      </c>
    </row>
    <row r="15" spans="1:49" x14ac:dyDescent="0.2">
      <c r="A15" t="s">
        <v>70</v>
      </c>
      <c r="B15" s="23">
        <v>11</v>
      </c>
      <c r="C15">
        <v>56</v>
      </c>
      <c r="D15">
        <v>20</v>
      </c>
      <c r="F15">
        <v>47</v>
      </c>
      <c r="I15">
        <v>35</v>
      </c>
      <c r="K15">
        <v>43</v>
      </c>
      <c r="L15">
        <v>2</v>
      </c>
      <c r="N15">
        <v>81</v>
      </c>
      <c r="O15">
        <v>90</v>
      </c>
      <c r="P15">
        <v>40</v>
      </c>
      <c r="Q15">
        <v>83</v>
      </c>
      <c r="S15">
        <v>497</v>
      </c>
      <c r="T15">
        <v>11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D15" t="s">
        <v>26</v>
      </c>
      <c r="AE15">
        <f t="shared" si="1"/>
        <v>14</v>
      </c>
      <c r="AF15" s="6" t="s">
        <v>25</v>
      </c>
      <c r="AG15" s="7">
        <f t="shared" ca="1" si="2"/>
        <v>1131.5</v>
      </c>
      <c r="AH15" s="7">
        <f t="shared" ca="1" si="0"/>
        <v>52178.400000000009</v>
      </c>
      <c r="AI15" s="7">
        <f t="shared" ca="1" si="0"/>
        <v>6381</v>
      </c>
      <c r="AJ15" s="7">
        <f t="shared" ca="1" si="0"/>
        <v>2169.6666666666661</v>
      </c>
      <c r="AK15" s="7">
        <f t="shared" ca="1" si="0"/>
        <v>793</v>
      </c>
      <c r="AL15" s="7">
        <f t="shared" ca="1" si="0"/>
        <v>3963.7666666666664</v>
      </c>
      <c r="AM15" s="7">
        <f t="shared" ca="1" si="0"/>
        <v>66617.333333333343</v>
      </c>
    </row>
    <row r="16" spans="1:49" x14ac:dyDescent="0.2">
      <c r="A16" t="s">
        <v>71</v>
      </c>
      <c r="B16" s="23">
        <v>12</v>
      </c>
      <c r="D16">
        <v>41</v>
      </c>
      <c r="S16">
        <v>41</v>
      </c>
      <c r="T16">
        <v>12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D16" t="s">
        <v>27</v>
      </c>
      <c r="AE16">
        <f t="shared" si="1"/>
        <v>15</v>
      </c>
      <c r="AF16" s="6" t="s">
        <v>26</v>
      </c>
      <c r="AG16" s="7">
        <f t="shared" ca="1" si="2"/>
        <v>1912.2</v>
      </c>
      <c r="AH16" s="7">
        <f t="shared" ca="1" si="0"/>
        <v>76913.400000000009</v>
      </c>
      <c r="AI16" s="7">
        <f t="shared" ca="1" si="0"/>
        <v>4054.4666666666662</v>
      </c>
      <c r="AJ16" s="7">
        <f t="shared" ca="1" si="0"/>
        <v>1835.5</v>
      </c>
      <c r="AK16" s="7">
        <f t="shared" ca="1" si="0"/>
        <v>2821</v>
      </c>
      <c r="AL16" s="7">
        <f t="shared" ca="1" si="0"/>
        <v>11969.666666666666</v>
      </c>
      <c r="AM16" s="7">
        <f t="shared" ca="1" si="0"/>
        <v>99506.233333333337</v>
      </c>
    </row>
    <row r="17" spans="1:43" x14ac:dyDescent="0.2">
      <c r="A17" t="s">
        <v>72</v>
      </c>
      <c r="B17" s="23">
        <v>14</v>
      </c>
      <c r="H17">
        <v>5</v>
      </c>
      <c r="J17">
        <v>118</v>
      </c>
      <c r="S17">
        <v>123</v>
      </c>
      <c r="T17">
        <v>14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D17" t="s">
        <v>28</v>
      </c>
      <c r="AE17">
        <f t="shared" si="1"/>
        <v>16</v>
      </c>
      <c r="AF17" s="6" t="s">
        <v>27</v>
      </c>
      <c r="AG17" s="7">
        <f t="shared" ca="1" si="2"/>
        <v>798.5</v>
      </c>
      <c r="AH17" s="7">
        <f t="shared" ca="1" si="0"/>
        <v>69429</v>
      </c>
      <c r="AI17" s="7">
        <f t="shared" ca="1" si="0"/>
        <v>8700.3333333333339</v>
      </c>
      <c r="AJ17" s="7">
        <f t="shared" ca="1" si="0"/>
        <v>1667.1999999999998</v>
      </c>
      <c r="AK17" s="7">
        <f t="shared" ca="1" si="0"/>
        <v>848</v>
      </c>
      <c r="AL17" s="7">
        <f t="shared" ca="1" si="0"/>
        <v>7705.1333333333332</v>
      </c>
      <c r="AM17" s="7">
        <f t="shared" ca="1" si="0"/>
        <v>89148.166666666672</v>
      </c>
    </row>
    <row r="18" spans="1:43" x14ac:dyDescent="0.2">
      <c r="A18" t="s">
        <v>73</v>
      </c>
      <c r="B18" s="23">
        <v>15</v>
      </c>
      <c r="C18">
        <v>282</v>
      </c>
      <c r="D18">
        <v>497</v>
      </c>
      <c r="E18">
        <v>240</v>
      </c>
      <c r="F18">
        <v>90</v>
      </c>
      <c r="H18">
        <v>737</v>
      </c>
      <c r="I18">
        <v>442</v>
      </c>
      <c r="J18">
        <v>95</v>
      </c>
      <c r="K18">
        <v>669</v>
      </c>
      <c r="N18">
        <v>512</v>
      </c>
      <c r="O18">
        <v>420</v>
      </c>
      <c r="P18">
        <v>392</v>
      </c>
      <c r="Q18">
        <v>14</v>
      </c>
      <c r="R18">
        <v>120</v>
      </c>
      <c r="S18">
        <v>4510</v>
      </c>
      <c r="T18">
        <v>15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D18" t="s">
        <v>29</v>
      </c>
      <c r="AE18">
        <f t="shared" si="1"/>
        <v>17</v>
      </c>
      <c r="AF18" s="6" t="s">
        <v>28</v>
      </c>
      <c r="AG18" s="7">
        <f t="shared" ca="1" si="2"/>
        <v>99.399999999999991</v>
      </c>
      <c r="AH18" s="7">
        <f t="shared" ca="1" si="0"/>
        <v>1091.8</v>
      </c>
      <c r="AI18" s="7">
        <f t="shared" ca="1" si="0"/>
        <v>301</v>
      </c>
      <c r="AJ18" s="7">
        <f t="shared" ca="1" si="0"/>
        <v>442.93333333333334</v>
      </c>
      <c r="AK18" s="7">
        <f t="shared" ca="1" si="0"/>
        <v>0</v>
      </c>
      <c r="AL18" s="7">
        <f t="shared" ca="1" si="0"/>
        <v>397.43333333333334</v>
      </c>
      <c r="AM18" s="7">
        <f t="shared" ca="1" si="0"/>
        <v>2332.5666666666666</v>
      </c>
    </row>
    <row r="19" spans="1:43" x14ac:dyDescent="0.2">
      <c r="A19" t="s">
        <v>74</v>
      </c>
      <c r="B19" s="23">
        <v>16</v>
      </c>
      <c r="C19">
        <v>4026</v>
      </c>
      <c r="D19">
        <v>732</v>
      </c>
      <c r="E19">
        <v>760</v>
      </c>
      <c r="F19">
        <v>1417</v>
      </c>
      <c r="H19">
        <v>210</v>
      </c>
      <c r="I19">
        <v>895</v>
      </c>
      <c r="J19">
        <v>809</v>
      </c>
      <c r="K19">
        <v>2408</v>
      </c>
      <c r="N19">
        <v>9480</v>
      </c>
      <c r="O19">
        <v>9438</v>
      </c>
      <c r="P19">
        <v>8900</v>
      </c>
      <c r="Q19">
        <v>72</v>
      </c>
      <c r="R19">
        <v>342</v>
      </c>
      <c r="S19">
        <v>39489</v>
      </c>
      <c r="T19">
        <v>16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E19">
        <f t="shared" si="1"/>
        <v>18</v>
      </c>
      <c r="AF19" s="6" t="s">
        <v>29</v>
      </c>
      <c r="AG19" s="7">
        <f t="shared" ca="1" si="2"/>
        <v>230</v>
      </c>
      <c r="AH19" s="7">
        <f t="shared" ca="1" si="0"/>
        <v>1196</v>
      </c>
      <c r="AI19" s="7">
        <f t="shared" ca="1" si="0"/>
        <v>0</v>
      </c>
      <c r="AJ19" s="7">
        <f t="shared" ca="1" si="0"/>
        <v>161.99999999999997</v>
      </c>
      <c r="AK19" s="7">
        <f t="shared" ca="1" si="0"/>
        <v>0</v>
      </c>
      <c r="AL19" s="7">
        <f t="shared" ca="1" si="0"/>
        <v>311.5</v>
      </c>
      <c r="AM19" s="7">
        <f t="shared" ca="1" si="0"/>
        <v>1899.5</v>
      </c>
    </row>
    <row r="20" spans="1:43" x14ac:dyDescent="0.2">
      <c r="A20" t="s">
        <v>75</v>
      </c>
      <c r="B20" s="23">
        <v>17</v>
      </c>
      <c r="C20">
        <v>932</v>
      </c>
      <c r="D20">
        <v>107</v>
      </c>
      <c r="E20">
        <v>245</v>
      </c>
      <c r="F20">
        <v>587</v>
      </c>
      <c r="I20">
        <v>511</v>
      </c>
      <c r="K20">
        <v>591</v>
      </c>
      <c r="N20">
        <v>633</v>
      </c>
      <c r="O20">
        <v>600</v>
      </c>
      <c r="P20">
        <v>659</v>
      </c>
      <c r="Q20">
        <v>98</v>
      </c>
      <c r="S20">
        <v>4963</v>
      </c>
      <c r="T20">
        <v>17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E20">
        <f t="shared" si="1"/>
        <v>19</v>
      </c>
      <c r="AF20" s="6" t="s">
        <v>30</v>
      </c>
      <c r="AG20" s="7">
        <f t="shared" ca="1" si="2"/>
        <v>10856.300000000001</v>
      </c>
      <c r="AH20" s="7">
        <f t="shared" ca="1" si="2"/>
        <v>278177.40000000002</v>
      </c>
      <c r="AI20" s="7">
        <f t="shared" ca="1" si="2"/>
        <v>33727.933333333342</v>
      </c>
      <c r="AJ20" s="7">
        <f t="shared" ca="1" si="2"/>
        <v>10830.666666666666</v>
      </c>
      <c r="AK20" s="7">
        <f t="shared" ca="1" si="2"/>
        <v>5639</v>
      </c>
      <c r="AL20" s="7">
        <f t="shared" ca="1" si="2"/>
        <v>33136.300000000003</v>
      </c>
      <c r="AM20" s="7">
        <f t="shared" ca="1" si="2"/>
        <v>372367.60000000003</v>
      </c>
    </row>
    <row r="21" spans="1:43" x14ac:dyDescent="0.2">
      <c r="A21" t="s">
        <v>76</v>
      </c>
      <c r="B21" s="23">
        <v>18</v>
      </c>
      <c r="C21">
        <v>599</v>
      </c>
      <c r="D21">
        <v>156</v>
      </c>
      <c r="I21">
        <v>125</v>
      </c>
      <c r="K21">
        <v>160</v>
      </c>
      <c r="N21">
        <v>570</v>
      </c>
      <c r="O21">
        <v>156</v>
      </c>
      <c r="P21">
        <v>205</v>
      </c>
      <c r="Q21">
        <v>82</v>
      </c>
      <c r="S21">
        <v>2053</v>
      </c>
      <c r="T21">
        <v>18</v>
      </c>
      <c r="U21">
        <v>2</v>
      </c>
      <c r="V21">
        <v>0.19999999999999996</v>
      </c>
      <c r="W21">
        <v>0.8</v>
      </c>
      <c r="X21">
        <v>0</v>
      </c>
      <c r="Y21">
        <v>0</v>
      </c>
      <c r="Z21">
        <v>0</v>
      </c>
      <c r="AA21">
        <v>0</v>
      </c>
      <c r="AB21">
        <v>1</v>
      </c>
    </row>
    <row r="22" spans="1:43" x14ac:dyDescent="0.2">
      <c r="A22" t="s">
        <v>77</v>
      </c>
      <c r="B22" s="23">
        <v>19</v>
      </c>
      <c r="K22">
        <v>80</v>
      </c>
      <c r="N22">
        <v>60</v>
      </c>
      <c r="S22">
        <v>140</v>
      </c>
      <c r="T22">
        <v>19</v>
      </c>
      <c r="U22">
        <v>2</v>
      </c>
      <c r="V22">
        <v>0.5</v>
      </c>
      <c r="W22">
        <v>0</v>
      </c>
      <c r="X22">
        <v>0</v>
      </c>
      <c r="Y22">
        <v>0.5</v>
      </c>
      <c r="Z22">
        <v>0</v>
      </c>
      <c r="AA22">
        <v>0</v>
      </c>
      <c r="AB22">
        <v>1</v>
      </c>
    </row>
    <row r="23" spans="1:43" ht="25.5" x14ac:dyDescent="0.2">
      <c r="A23" t="s">
        <v>78</v>
      </c>
      <c r="B23" s="23">
        <v>20</v>
      </c>
      <c r="I23">
        <v>115</v>
      </c>
      <c r="K23">
        <v>64</v>
      </c>
      <c r="N23">
        <v>185</v>
      </c>
      <c r="P23">
        <v>205</v>
      </c>
      <c r="S23">
        <v>569</v>
      </c>
      <c r="T23">
        <v>20</v>
      </c>
      <c r="U23">
        <v>2</v>
      </c>
      <c r="V23">
        <v>0.5</v>
      </c>
      <c r="W23">
        <v>0</v>
      </c>
      <c r="X23">
        <v>0.5</v>
      </c>
      <c r="Y23">
        <v>0</v>
      </c>
      <c r="Z23">
        <v>0</v>
      </c>
      <c r="AA23">
        <v>0</v>
      </c>
      <c r="AB23">
        <v>1</v>
      </c>
      <c r="AG23" s="3" t="s">
        <v>3</v>
      </c>
      <c r="AH23" s="3" t="s">
        <v>4</v>
      </c>
      <c r="AI23" s="3" t="s">
        <v>5</v>
      </c>
      <c r="AJ23" s="8" t="s">
        <v>6</v>
      </c>
      <c r="AK23" s="8" t="s">
        <v>10</v>
      </c>
      <c r="AL23" s="3" t="s">
        <v>8</v>
      </c>
      <c r="AM23" s="3" t="s">
        <v>11</v>
      </c>
      <c r="AN23" s="9" t="s">
        <v>51</v>
      </c>
      <c r="AP23" s="27"/>
      <c r="AQ23" s="28"/>
    </row>
    <row r="24" spans="1:43" x14ac:dyDescent="0.2">
      <c r="A24" t="s">
        <v>79</v>
      </c>
      <c r="B24" s="23">
        <v>21</v>
      </c>
      <c r="C24">
        <v>40</v>
      </c>
      <c r="E24">
        <v>293</v>
      </c>
      <c r="K24">
        <v>244</v>
      </c>
      <c r="O24">
        <v>240</v>
      </c>
      <c r="P24">
        <v>235</v>
      </c>
      <c r="S24">
        <v>1052</v>
      </c>
      <c r="T24">
        <v>21</v>
      </c>
      <c r="U24">
        <v>2</v>
      </c>
      <c r="V24">
        <v>0.5</v>
      </c>
      <c r="W24">
        <v>0</v>
      </c>
      <c r="X24">
        <v>0</v>
      </c>
      <c r="Y24">
        <v>0</v>
      </c>
      <c r="Z24">
        <v>0</v>
      </c>
      <c r="AA24">
        <v>0.5</v>
      </c>
      <c r="AB24">
        <v>1</v>
      </c>
      <c r="AE24" s="22"/>
      <c r="AG24" s="3">
        <v>1</v>
      </c>
      <c r="AH24" s="3">
        <v>2</v>
      </c>
      <c r="AI24" s="3">
        <v>4</v>
      </c>
      <c r="AJ24" s="3">
        <v>3</v>
      </c>
      <c r="AK24" s="3">
        <v>10</v>
      </c>
      <c r="AL24" s="3">
        <v>5</v>
      </c>
      <c r="AN24" s="3">
        <v>2015</v>
      </c>
      <c r="AP24" s="27"/>
      <c r="AQ24" s="27"/>
    </row>
    <row r="25" spans="1:43" x14ac:dyDescent="0.2">
      <c r="A25" t="s">
        <v>80</v>
      </c>
      <c r="B25" s="23">
        <v>22</v>
      </c>
      <c r="C25">
        <v>200</v>
      </c>
      <c r="D25">
        <v>95</v>
      </c>
      <c r="K25">
        <v>176</v>
      </c>
      <c r="N25">
        <v>148</v>
      </c>
      <c r="O25">
        <v>560</v>
      </c>
      <c r="P25">
        <v>489</v>
      </c>
      <c r="R25">
        <v>198</v>
      </c>
      <c r="S25">
        <v>1866</v>
      </c>
      <c r="T25">
        <v>22</v>
      </c>
      <c r="U25">
        <v>2</v>
      </c>
      <c r="V25">
        <v>0.5</v>
      </c>
      <c r="W25">
        <v>0</v>
      </c>
      <c r="X25">
        <v>0</v>
      </c>
      <c r="Y25">
        <v>0</v>
      </c>
      <c r="Z25">
        <v>0</v>
      </c>
      <c r="AA25">
        <v>0</v>
      </c>
      <c r="AB25">
        <v>0.5</v>
      </c>
      <c r="AD25" s="16" t="s">
        <v>14</v>
      </c>
      <c r="AE25">
        <v>1</v>
      </c>
      <c r="AF25" t="s">
        <v>34</v>
      </c>
      <c r="AG25">
        <f ca="1">AG4/$AM4</f>
        <v>7.0013980097705916E-2</v>
      </c>
      <c r="AH25">
        <f t="shared" ref="AH25:AM33" ca="1" si="3">AH4/$AM4</f>
        <v>0.70059892595706919</v>
      </c>
      <c r="AI25">
        <f t="shared" ca="1" si="3"/>
        <v>0.1006291903752272</v>
      </c>
      <c r="AJ25">
        <f t="shared" ca="1" si="3"/>
        <v>2.6968863760250778E-2</v>
      </c>
      <c r="AK25">
        <f t="shared" ca="1" si="3"/>
        <v>1.9861024416163262E-2</v>
      </c>
      <c r="AL25">
        <f t="shared" ca="1" si="3"/>
        <v>8.1928015393583589E-2</v>
      </c>
      <c r="AM25">
        <f t="shared" ca="1" si="3"/>
        <v>1</v>
      </c>
      <c r="AN25" s="10">
        <v>0.12390758093837818</v>
      </c>
      <c r="AP25" s="27"/>
      <c r="AQ25" s="29"/>
    </row>
    <row r="26" spans="1:43" x14ac:dyDescent="0.2">
      <c r="A26" t="s">
        <v>81</v>
      </c>
      <c r="B26" s="23">
        <v>23</v>
      </c>
      <c r="C26">
        <v>362</v>
      </c>
      <c r="D26">
        <v>42</v>
      </c>
      <c r="F26">
        <v>425</v>
      </c>
      <c r="H26">
        <v>110</v>
      </c>
      <c r="I26">
        <v>165</v>
      </c>
      <c r="N26">
        <v>3012</v>
      </c>
      <c r="O26">
        <v>3513</v>
      </c>
      <c r="P26">
        <v>1340</v>
      </c>
      <c r="R26">
        <v>520</v>
      </c>
      <c r="S26">
        <v>9489</v>
      </c>
      <c r="T26">
        <v>23</v>
      </c>
      <c r="U26">
        <v>2</v>
      </c>
      <c r="V26">
        <v>0</v>
      </c>
      <c r="W26">
        <v>0.8</v>
      </c>
      <c r="X26">
        <v>0</v>
      </c>
      <c r="Y26">
        <v>0.19999999999999996</v>
      </c>
      <c r="Z26">
        <v>0</v>
      </c>
      <c r="AA26">
        <v>0</v>
      </c>
      <c r="AB26">
        <v>1</v>
      </c>
      <c r="AD26" s="6" t="s">
        <v>15</v>
      </c>
      <c r="AE26">
        <v>2</v>
      </c>
      <c r="AF26" t="s">
        <v>35</v>
      </c>
      <c r="AG26">
        <f t="shared" ref="AG26:AL33" ca="1" si="4">AG5/$AM5</f>
        <v>0.11640945075932602</v>
      </c>
      <c r="AH26">
        <f t="shared" ca="1" si="4"/>
        <v>0.64405631026091237</v>
      </c>
      <c r="AI26">
        <f t="shared" ca="1" si="4"/>
        <v>0.10081220671739108</v>
      </c>
      <c r="AJ26">
        <f t="shared" ca="1" si="4"/>
        <v>7.0377558040435773E-2</v>
      </c>
      <c r="AK26">
        <f t="shared" ca="1" si="4"/>
        <v>1.7661132160716304E-2</v>
      </c>
      <c r="AL26">
        <f t="shared" ca="1" si="4"/>
        <v>5.0683342061218419E-2</v>
      </c>
      <c r="AM26">
        <f t="shared" ca="1" si="3"/>
        <v>1</v>
      </c>
      <c r="AN26" s="10">
        <v>0.135721568986201</v>
      </c>
      <c r="AP26" s="27"/>
      <c r="AQ26" s="29"/>
    </row>
    <row r="27" spans="1:43" x14ac:dyDescent="0.2">
      <c r="A27" t="s">
        <v>82</v>
      </c>
      <c r="B27" s="23">
        <v>24</v>
      </c>
      <c r="C27">
        <v>1460</v>
      </c>
      <c r="D27">
        <v>269</v>
      </c>
      <c r="E27">
        <v>1614</v>
      </c>
      <c r="F27">
        <v>232</v>
      </c>
      <c r="H27">
        <v>120</v>
      </c>
      <c r="I27">
        <v>1761</v>
      </c>
      <c r="J27">
        <v>1217</v>
      </c>
      <c r="K27">
        <v>122</v>
      </c>
      <c r="N27">
        <v>9661</v>
      </c>
      <c r="O27">
        <v>2334</v>
      </c>
      <c r="P27">
        <v>9526</v>
      </c>
      <c r="S27">
        <v>28316</v>
      </c>
      <c r="T27">
        <v>24</v>
      </c>
      <c r="U27">
        <v>2</v>
      </c>
      <c r="V27">
        <v>0</v>
      </c>
      <c r="W27">
        <v>0.8</v>
      </c>
      <c r="X27">
        <v>0.19999999999999996</v>
      </c>
      <c r="Y27">
        <v>0</v>
      </c>
      <c r="Z27">
        <v>0</v>
      </c>
      <c r="AA27">
        <v>0</v>
      </c>
      <c r="AB27">
        <v>1</v>
      </c>
      <c r="AD27" s="6" t="s">
        <v>16</v>
      </c>
      <c r="AE27">
        <v>3</v>
      </c>
      <c r="AF27" t="s">
        <v>36</v>
      </c>
      <c r="AG27">
        <f t="shared" ca="1" si="4"/>
        <v>1.4393651997976731E-2</v>
      </c>
      <c r="AH27">
        <f t="shared" ca="1" si="4"/>
        <v>0.68715857359635812</v>
      </c>
      <c r="AI27">
        <f t="shared" ca="1" si="4"/>
        <v>0.17399152756702074</v>
      </c>
      <c r="AJ27">
        <f t="shared" ca="1" si="4"/>
        <v>4.6187405159332319E-2</v>
      </c>
      <c r="AK27">
        <f t="shared" ca="1" si="4"/>
        <v>0</v>
      </c>
      <c r="AL27">
        <f t="shared" ca="1" si="4"/>
        <v>7.8268841679312084E-2</v>
      </c>
      <c r="AM27">
        <f t="shared" ca="1" si="3"/>
        <v>1</v>
      </c>
      <c r="AN27" s="10">
        <v>0.13393588837415224</v>
      </c>
      <c r="AP27" s="27"/>
      <c r="AQ27" s="29"/>
    </row>
    <row r="28" spans="1:43" x14ac:dyDescent="0.2">
      <c r="A28" t="s">
        <v>83</v>
      </c>
      <c r="B28" s="23">
        <v>25</v>
      </c>
      <c r="C28">
        <v>3173</v>
      </c>
      <c r="D28">
        <v>128</v>
      </c>
      <c r="F28">
        <v>1807</v>
      </c>
      <c r="H28">
        <v>2211</v>
      </c>
      <c r="I28">
        <v>200</v>
      </c>
      <c r="K28">
        <v>236</v>
      </c>
      <c r="N28">
        <v>6143</v>
      </c>
      <c r="O28">
        <v>12789</v>
      </c>
      <c r="P28">
        <v>11212</v>
      </c>
      <c r="S28">
        <v>37899</v>
      </c>
      <c r="T28">
        <v>25</v>
      </c>
      <c r="U28">
        <v>2</v>
      </c>
      <c r="V28">
        <v>0</v>
      </c>
      <c r="W28">
        <v>0.8</v>
      </c>
      <c r="X28">
        <v>0</v>
      </c>
      <c r="Y28">
        <v>0</v>
      </c>
      <c r="Z28">
        <v>0</v>
      </c>
      <c r="AA28">
        <v>0.19999999999999996</v>
      </c>
      <c r="AB28">
        <v>1</v>
      </c>
      <c r="AD28" s="6" t="s">
        <v>17</v>
      </c>
      <c r="AE28">
        <v>4</v>
      </c>
      <c r="AF28" t="s">
        <v>37</v>
      </c>
      <c r="AG28">
        <f t="shared" ca="1" si="4"/>
        <v>2.3087808147761973E-3</v>
      </c>
      <c r="AH28">
        <f t="shared" ca="1" si="4"/>
        <v>0.73188351828405451</v>
      </c>
      <c r="AI28">
        <f t="shared" ca="1" si="4"/>
        <v>4.5460639010948087E-2</v>
      </c>
      <c r="AJ28">
        <f t="shared" ca="1" si="4"/>
        <v>9.8093393907797713E-2</v>
      </c>
      <c r="AK28">
        <f t="shared" ca="1" si="4"/>
        <v>0</v>
      </c>
      <c r="AL28">
        <f t="shared" ca="1" si="4"/>
        <v>0.12225366798242346</v>
      </c>
      <c r="AM28">
        <f t="shared" ca="1" si="3"/>
        <v>1</v>
      </c>
      <c r="AN28" s="10">
        <v>0.12611862664326509</v>
      </c>
      <c r="AP28" s="27"/>
      <c r="AQ28" s="29"/>
    </row>
    <row r="29" spans="1:43" x14ac:dyDescent="0.2">
      <c r="A29" t="s">
        <v>84</v>
      </c>
      <c r="B29" s="23">
        <v>26</v>
      </c>
      <c r="C29">
        <v>120</v>
      </c>
      <c r="D29">
        <v>263</v>
      </c>
      <c r="E29">
        <v>240</v>
      </c>
      <c r="H29">
        <v>213</v>
      </c>
      <c r="K29">
        <v>242</v>
      </c>
      <c r="N29">
        <v>268</v>
      </c>
      <c r="O29">
        <v>6530</v>
      </c>
      <c r="P29">
        <v>1447</v>
      </c>
      <c r="S29">
        <v>9323</v>
      </c>
      <c r="T29">
        <v>26</v>
      </c>
      <c r="U29">
        <v>2</v>
      </c>
      <c r="V29">
        <v>0</v>
      </c>
      <c r="W29">
        <v>0.8</v>
      </c>
      <c r="X29">
        <v>0</v>
      </c>
      <c r="Y29">
        <v>0</v>
      </c>
      <c r="Z29">
        <v>0</v>
      </c>
      <c r="AA29">
        <v>0</v>
      </c>
      <c r="AB29">
        <v>0.8</v>
      </c>
      <c r="AD29" s="6" t="s">
        <v>50</v>
      </c>
      <c r="AE29">
        <v>5</v>
      </c>
      <c r="AF29" t="s">
        <v>18</v>
      </c>
      <c r="AG29">
        <f t="shared" ca="1" si="4"/>
        <v>0</v>
      </c>
      <c r="AH29">
        <f t="shared" ca="1" si="4"/>
        <v>0.61799660441426141</v>
      </c>
      <c r="AI29">
        <f t="shared" ca="1" si="4"/>
        <v>0.38200339558573854</v>
      </c>
      <c r="AJ29">
        <f t="shared" ca="1" si="4"/>
        <v>0</v>
      </c>
      <c r="AK29">
        <f t="shared" ca="1" si="4"/>
        <v>0</v>
      </c>
      <c r="AL29">
        <f t="shared" ca="1" si="4"/>
        <v>0</v>
      </c>
      <c r="AN29" s="10">
        <v>0.1760453566094925</v>
      </c>
      <c r="AP29" s="27"/>
      <c r="AQ29" s="27"/>
    </row>
    <row r="30" spans="1:43" x14ac:dyDescent="0.2">
      <c r="A30" t="s">
        <v>85</v>
      </c>
      <c r="B30" s="23">
        <v>27</v>
      </c>
      <c r="C30">
        <v>480</v>
      </c>
      <c r="I30">
        <v>82</v>
      </c>
      <c r="N30">
        <v>348</v>
      </c>
      <c r="P30">
        <v>440</v>
      </c>
      <c r="S30">
        <v>1350</v>
      </c>
      <c r="T30">
        <v>27</v>
      </c>
      <c r="U30">
        <v>2</v>
      </c>
      <c r="V30">
        <v>0</v>
      </c>
      <c r="W30">
        <v>0</v>
      </c>
      <c r="X30">
        <v>0.5</v>
      </c>
      <c r="Y30">
        <v>0.5</v>
      </c>
      <c r="Z30">
        <v>0</v>
      </c>
      <c r="AA30">
        <v>0</v>
      </c>
      <c r="AB30">
        <v>1</v>
      </c>
      <c r="AD30" s="6" t="s">
        <v>19</v>
      </c>
      <c r="AE30">
        <v>6</v>
      </c>
      <c r="AF30" t="s">
        <v>38</v>
      </c>
      <c r="AG30">
        <f t="shared" ca="1" si="4"/>
        <v>0</v>
      </c>
      <c r="AH30">
        <f t="shared" ca="1" si="4"/>
        <v>0.74866791322807857</v>
      </c>
      <c r="AI30">
        <f t="shared" ca="1" si="4"/>
        <v>0.12245357027372802</v>
      </c>
      <c r="AJ30">
        <f t="shared" ca="1" si="4"/>
        <v>1.1598644715938647E-2</v>
      </c>
      <c r="AK30">
        <f t="shared" ca="1" si="4"/>
        <v>1.6167807785853871E-2</v>
      </c>
      <c r="AL30">
        <f t="shared" ca="1" si="4"/>
        <v>0.10111206399640088</v>
      </c>
      <c r="AM30">
        <f t="shared" ca="1" si="3"/>
        <v>1</v>
      </c>
      <c r="AN30" s="10">
        <v>0.12779383615626164</v>
      </c>
      <c r="AP30" s="27"/>
      <c r="AQ30" s="29"/>
    </row>
    <row r="31" spans="1:43" x14ac:dyDescent="0.2">
      <c r="A31" t="s">
        <v>86</v>
      </c>
      <c r="B31" s="23">
        <v>28</v>
      </c>
      <c r="C31">
        <v>399</v>
      </c>
      <c r="F31">
        <v>656</v>
      </c>
      <c r="I31">
        <v>166</v>
      </c>
      <c r="K31">
        <v>20</v>
      </c>
      <c r="N31">
        <v>690</v>
      </c>
      <c r="O31">
        <v>122</v>
      </c>
      <c r="S31">
        <v>2053</v>
      </c>
      <c r="T31">
        <v>28</v>
      </c>
      <c r="U31">
        <v>2</v>
      </c>
      <c r="V31">
        <v>0</v>
      </c>
      <c r="W31">
        <v>0</v>
      </c>
      <c r="X31">
        <v>0</v>
      </c>
      <c r="Y31">
        <v>0.5</v>
      </c>
      <c r="Z31">
        <v>0</v>
      </c>
      <c r="AA31">
        <v>0.5</v>
      </c>
      <c r="AB31">
        <v>1</v>
      </c>
      <c r="AD31" s="6" t="s">
        <v>20</v>
      </c>
      <c r="AE31">
        <v>7</v>
      </c>
      <c r="AF31" t="s">
        <v>39</v>
      </c>
      <c r="AG31">
        <f t="shared" ca="1" si="4"/>
        <v>2.0564168819982773E-2</v>
      </c>
      <c r="AH31">
        <f t="shared" ca="1" si="4"/>
        <v>0.65577703949796973</v>
      </c>
      <c r="AI31">
        <f t="shared" ca="1" si="4"/>
        <v>0.23416697428325337</v>
      </c>
      <c r="AJ31">
        <f t="shared" ca="1" si="4"/>
        <v>3.2115171650055369E-2</v>
      </c>
      <c r="AK31">
        <f t="shared" ca="1" si="4"/>
        <v>0</v>
      </c>
      <c r="AL31">
        <f t="shared" ca="1" si="4"/>
        <v>5.7376645748738776E-2</v>
      </c>
      <c r="AM31">
        <f t="shared" ca="1" si="3"/>
        <v>1</v>
      </c>
      <c r="AN31" s="10">
        <v>0.16603085140212342</v>
      </c>
      <c r="AP31" s="27"/>
      <c r="AQ31" s="29"/>
    </row>
    <row r="32" spans="1:43" x14ac:dyDescent="0.2">
      <c r="A32" t="s">
        <v>87</v>
      </c>
      <c r="B32" s="23">
        <v>29</v>
      </c>
      <c r="H32">
        <v>121</v>
      </c>
      <c r="N32">
        <v>110</v>
      </c>
      <c r="O32">
        <v>308</v>
      </c>
      <c r="P32">
        <v>497</v>
      </c>
      <c r="R32">
        <v>116</v>
      </c>
      <c r="S32">
        <v>1152</v>
      </c>
      <c r="T32">
        <v>29</v>
      </c>
      <c r="U32">
        <v>2</v>
      </c>
      <c r="V32">
        <v>0</v>
      </c>
      <c r="W32">
        <v>0</v>
      </c>
      <c r="X32">
        <v>0</v>
      </c>
      <c r="Y32">
        <v>0.5</v>
      </c>
      <c r="Z32">
        <v>0</v>
      </c>
      <c r="AA32">
        <v>0</v>
      </c>
      <c r="AB32">
        <v>0.5</v>
      </c>
      <c r="AD32" s="6" t="s">
        <v>21</v>
      </c>
      <c r="AE32">
        <v>8</v>
      </c>
      <c r="AF32" t="s">
        <v>40</v>
      </c>
      <c r="AG32">
        <f t="shared" ca="1" si="4"/>
        <v>3.4033613445378148E-2</v>
      </c>
      <c r="AH32">
        <f t="shared" ca="1" si="4"/>
        <v>0.70672268907563029</v>
      </c>
      <c r="AI32">
        <f t="shared" ca="1" si="4"/>
        <v>0.25655462184873945</v>
      </c>
      <c r="AJ32">
        <f t="shared" ca="1" si="4"/>
        <v>2.6890756302521E-3</v>
      </c>
      <c r="AK32">
        <f t="shared" ca="1" si="4"/>
        <v>0</v>
      </c>
      <c r="AL32">
        <f t="shared" ca="1" si="4"/>
        <v>0</v>
      </c>
      <c r="AM32">
        <f t="shared" ca="1" si="3"/>
        <v>1</v>
      </c>
      <c r="AN32" s="10">
        <v>0.14719989132650832</v>
      </c>
      <c r="AP32" s="27"/>
      <c r="AQ32" s="29"/>
    </row>
    <row r="33" spans="1:43" x14ac:dyDescent="0.2">
      <c r="A33" t="s">
        <v>88</v>
      </c>
      <c r="B33" s="23">
        <v>30</v>
      </c>
      <c r="C33">
        <v>166</v>
      </c>
      <c r="E33">
        <v>229</v>
      </c>
      <c r="F33">
        <v>240</v>
      </c>
      <c r="I33">
        <v>309</v>
      </c>
      <c r="N33">
        <v>625</v>
      </c>
      <c r="O33">
        <v>124</v>
      </c>
      <c r="P33">
        <v>3101</v>
      </c>
      <c r="S33">
        <v>4794</v>
      </c>
      <c r="T33">
        <v>30</v>
      </c>
      <c r="U33">
        <v>2</v>
      </c>
      <c r="V33">
        <v>0</v>
      </c>
      <c r="W33">
        <v>0</v>
      </c>
      <c r="X33">
        <v>0.5</v>
      </c>
      <c r="Y33">
        <v>0</v>
      </c>
      <c r="Z33">
        <v>0</v>
      </c>
      <c r="AA33">
        <v>0.5</v>
      </c>
      <c r="AB33">
        <v>1</v>
      </c>
      <c r="AD33" s="6" t="s">
        <v>22</v>
      </c>
      <c r="AE33">
        <v>9</v>
      </c>
      <c r="AF33" t="s">
        <v>41</v>
      </c>
      <c r="AG33">
        <f t="shared" ca="1" si="4"/>
        <v>0.13933409478894171</v>
      </c>
      <c r="AH33">
        <f t="shared" ca="1" si="4"/>
        <v>0.62703413040541367</v>
      </c>
      <c r="AI33">
        <f t="shared" ca="1" si="4"/>
        <v>0.11043562629723788</v>
      </c>
      <c r="AJ33">
        <f t="shared" ca="1" si="4"/>
        <v>3.5309433452464289E-2</v>
      </c>
      <c r="AK33">
        <f t="shared" ca="1" si="4"/>
        <v>7.3689252422534171E-3</v>
      </c>
      <c r="AL33">
        <f t="shared" ca="1" si="4"/>
        <v>8.0517789813689011E-2</v>
      </c>
      <c r="AM33">
        <f t="shared" ca="1" si="3"/>
        <v>1</v>
      </c>
      <c r="AN33" s="10">
        <v>0.12740756001850692</v>
      </c>
      <c r="AP33" s="27"/>
      <c r="AQ33" s="29"/>
    </row>
    <row r="34" spans="1:43" x14ac:dyDescent="0.2">
      <c r="A34" t="s">
        <v>89</v>
      </c>
      <c r="B34" s="23">
        <v>31</v>
      </c>
      <c r="O34">
        <v>240</v>
      </c>
      <c r="S34">
        <v>240</v>
      </c>
      <c r="T34">
        <v>31</v>
      </c>
      <c r="U34">
        <v>2</v>
      </c>
      <c r="V34">
        <v>0</v>
      </c>
      <c r="W34">
        <v>0</v>
      </c>
      <c r="X34">
        <v>0.5</v>
      </c>
      <c r="Y34">
        <v>0</v>
      </c>
      <c r="Z34">
        <v>0</v>
      </c>
      <c r="AA34">
        <v>0</v>
      </c>
      <c r="AB34">
        <v>0.5</v>
      </c>
      <c r="AD34" s="21" t="s">
        <v>23</v>
      </c>
      <c r="AE34">
        <v>10</v>
      </c>
      <c r="AF34" t="s">
        <v>42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N34" s="10">
        <v>0.17</v>
      </c>
      <c r="AP34" s="27"/>
      <c r="AQ34" s="29"/>
    </row>
    <row r="35" spans="1:43" x14ac:dyDescent="0.2">
      <c r="A35" t="s">
        <v>90</v>
      </c>
      <c r="B35" s="23">
        <v>32</v>
      </c>
      <c r="C35">
        <v>803</v>
      </c>
      <c r="F35">
        <v>342</v>
      </c>
      <c r="H35">
        <v>30</v>
      </c>
      <c r="K35">
        <v>240</v>
      </c>
      <c r="N35">
        <v>137</v>
      </c>
      <c r="O35">
        <v>2045</v>
      </c>
      <c r="P35">
        <v>796</v>
      </c>
      <c r="Q35">
        <v>127</v>
      </c>
      <c r="R35">
        <v>117</v>
      </c>
      <c r="S35">
        <v>4637</v>
      </c>
      <c r="T35">
        <v>32</v>
      </c>
      <c r="U35">
        <v>2</v>
      </c>
      <c r="V35">
        <v>0</v>
      </c>
      <c r="W35">
        <v>0</v>
      </c>
      <c r="X35">
        <v>0</v>
      </c>
      <c r="Y35">
        <v>0</v>
      </c>
      <c r="Z35">
        <v>0</v>
      </c>
      <c r="AA35">
        <v>0.5</v>
      </c>
      <c r="AB35">
        <v>0.5</v>
      </c>
      <c r="AD35" s="6" t="s">
        <v>24</v>
      </c>
      <c r="AE35">
        <v>11</v>
      </c>
      <c r="AF35" t="s">
        <v>43</v>
      </c>
      <c r="AG35">
        <f t="shared" ref="AG35:AM41" ca="1" si="5">AG14/$AM14</f>
        <v>0</v>
      </c>
      <c r="AH35">
        <f t="shared" ca="1" si="5"/>
        <v>0.60093896713615025</v>
      </c>
      <c r="AI35">
        <f t="shared" ca="1" si="5"/>
        <v>0.39906103286384975</v>
      </c>
      <c r="AJ35">
        <f t="shared" ca="1" si="5"/>
        <v>0</v>
      </c>
      <c r="AK35">
        <f t="shared" ca="1" si="5"/>
        <v>0</v>
      </c>
      <c r="AL35">
        <f t="shared" ca="1" si="5"/>
        <v>0</v>
      </c>
      <c r="AN35" s="10">
        <v>0.18079778828836426</v>
      </c>
      <c r="AP35" s="27"/>
      <c r="AQ35" s="29"/>
    </row>
    <row r="36" spans="1:43" x14ac:dyDescent="0.2">
      <c r="A36" t="s">
        <v>91</v>
      </c>
      <c r="B36" s="23">
        <v>35</v>
      </c>
      <c r="C36">
        <v>146</v>
      </c>
      <c r="P36">
        <v>240</v>
      </c>
      <c r="R36">
        <v>80</v>
      </c>
      <c r="S36">
        <v>466</v>
      </c>
      <c r="T36">
        <v>35</v>
      </c>
      <c r="U36">
        <v>3</v>
      </c>
      <c r="V36">
        <v>9.9999999999999978E-2</v>
      </c>
      <c r="W36">
        <v>0.8</v>
      </c>
      <c r="X36">
        <v>0</v>
      </c>
      <c r="Y36">
        <v>0</v>
      </c>
      <c r="Z36">
        <v>0</v>
      </c>
      <c r="AA36">
        <v>9.9999999999999978E-2</v>
      </c>
      <c r="AB36">
        <v>1</v>
      </c>
      <c r="AD36" s="6" t="s">
        <v>25</v>
      </c>
      <c r="AE36">
        <v>12</v>
      </c>
      <c r="AF36" t="s">
        <v>44</v>
      </c>
      <c r="AG36">
        <f t="shared" ca="1" si="5"/>
        <v>1.6985068951023755E-2</v>
      </c>
      <c r="AH36">
        <f t="shared" ca="1" si="5"/>
        <v>0.78325560915077164</v>
      </c>
      <c r="AI36">
        <f t="shared" ca="1" si="5"/>
        <v>9.5785881552348726E-2</v>
      </c>
      <c r="AJ36">
        <f t="shared" ca="1" si="5"/>
        <v>3.2569101134839767E-2</v>
      </c>
      <c r="AK36">
        <f t="shared" ca="1" si="5"/>
        <v>1.1903808818525707E-2</v>
      </c>
      <c r="AL36">
        <f t="shared" ca="1" si="5"/>
        <v>5.9500530392490432E-2</v>
      </c>
      <c r="AM36">
        <f t="shared" ca="1" si="5"/>
        <v>1</v>
      </c>
      <c r="AN36" s="10">
        <v>0.12250805843880933</v>
      </c>
      <c r="AP36" s="27"/>
      <c r="AQ36" s="29"/>
    </row>
    <row r="37" spans="1:43" x14ac:dyDescent="0.2">
      <c r="A37" t="s">
        <v>92</v>
      </c>
      <c r="B37" s="23">
        <v>38</v>
      </c>
      <c r="N37">
        <v>150</v>
      </c>
      <c r="S37">
        <v>150</v>
      </c>
      <c r="T37">
        <v>38</v>
      </c>
      <c r="U37">
        <v>3</v>
      </c>
      <c r="V37">
        <v>0.33333333333333331</v>
      </c>
      <c r="W37">
        <v>0</v>
      </c>
      <c r="X37">
        <v>0</v>
      </c>
      <c r="Y37">
        <v>0.33333333333333331</v>
      </c>
      <c r="Z37">
        <v>0</v>
      </c>
      <c r="AA37">
        <v>0.33333333333333331</v>
      </c>
      <c r="AB37">
        <v>1</v>
      </c>
      <c r="AD37" s="6" t="s">
        <v>26</v>
      </c>
      <c r="AE37">
        <v>13</v>
      </c>
      <c r="AF37" t="s">
        <v>45</v>
      </c>
      <c r="AG37">
        <f t="shared" ca="1" si="5"/>
        <v>1.9216886580304685E-2</v>
      </c>
      <c r="AH37">
        <f t="shared" ca="1" si="5"/>
        <v>0.77295057227570674</v>
      </c>
      <c r="AI37">
        <f t="shared" ca="1" si="5"/>
        <v>4.0745856122246273E-2</v>
      </c>
      <c r="AJ37">
        <f t="shared" ca="1" si="5"/>
        <v>1.8446080597295914E-2</v>
      </c>
      <c r="AK37">
        <f t="shared" ca="1" si="5"/>
        <v>2.8349982764898814E-2</v>
      </c>
      <c r="AL37">
        <f t="shared" ca="1" si="5"/>
        <v>0.12029062165954761</v>
      </c>
      <c r="AM37">
        <f t="shared" ca="1" si="5"/>
        <v>1</v>
      </c>
      <c r="AN37" s="10">
        <v>0.12349908718484667</v>
      </c>
      <c r="AP37" s="27"/>
      <c r="AQ37" s="29"/>
    </row>
    <row r="38" spans="1:43" x14ac:dyDescent="0.2">
      <c r="A38" t="s">
        <v>93</v>
      </c>
      <c r="B38" s="23">
        <v>40</v>
      </c>
      <c r="I38">
        <v>136</v>
      </c>
      <c r="S38">
        <v>136</v>
      </c>
      <c r="T38">
        <v>40</v>
      </c>
      <c r="U38">
        <v>3</v>
      </c>
      <c r="V38">
        <v>0.33333333333333331</v>
      </c>
      <c r="W38">
        <v>0</v>
      </c>
      <c r="X38">
        <v>0.33333333333333331</v>
      </c>
      <c r="Y38">
        <v>0</v>
      </c>
      <c r="Z38">
        <v>0</v>
      </c>
      <c r="AA38">
        <v>0.33333333333333331</v>
      </c>
      <c r="AB38">
        <v>1</v>
      </c>
      <c r="AD38" s="6" t="s">
        <v>27</v>
      </c>
      <c r="AE38">
        <v>14</v>
      </c>
      <c r="AF38" t="s">
        <v>46</v>
      </c>
      <c r="AG38">
        <f t="shared" ca="1" si="5"/>
        <v>8.9569985548403497E-3</v>
      </c>
      <c r="AH38">
        <f t="shared" ca="1" si="5"/>
        <v>0.77880457440702644</v>
      </c>
      <c r="AI38">
        <f t="shared" ca="1" si="5"/>
        <v>9.7594080267120839E-2</v>
      </c>
      <c r="AJ38">
        <f t="shared" ca="1" si="5"/>
        <v>1.870145020742621E-2</v>
      </c>
      <c r="AK38">
        <f t="shared" ca="1" si="5"/>
        <v>9.5122539442762891E-3</v>
      </c>
      <c r="AL38">
        <f t="shared" ca="1" si="5"/>
        <v>8.64306426193098E-2</v>
      </c>
      <c r="AM38">
        <f t="shared" ca="1" si="5"/>
        <v>1</v>
      </c>
      <c r="AN38" s="10">
        <v>0.12450525794983537</v>
      </c>
      <c r="AP38" s="27"/>
      <c r="AQ38" s="29"/>
    </row>
    <row r="39" spans="1:43" x14ac:dyDescent="0.2">
      <c r="A39" t="s">
        <v>94</v>
      </c>
      <c r="B39" s="23">
        <v>42</v>
      </c>
      <c r="C39">
        <v>54</v>
      </c>
      <c r="S39">
        <v>54</v>
      </c>
      <c r="T39">
        <v>42</v>
      </c>
      <c r="U39">
        <v>3</v>
      </c>
      <c r="V39">
        <v>0.33333333333333331</v>
      </c>
      <c r="W39">
        <v>0</v>
      </c>
      <c r="X39">
        <v>0</v>
      </c>
      <c r="Y39">
        <v>0</v>
      </c>
      <c r="Z39">
        <v>0</v>
      </c>
      <c r="AA39">
        <v>0.33333333333333331</v>
      </c>
      <c r="AB39">
        <v>0.66666666666666663</v>
      </c>
      <c r="AD39" s="6" t="s">
        <v>28</v>
      </c>
      <c r="AE39">
        <v>15</v>
      </c>
      <c r="AF39" t="s">
        <v>47</v>
      </c>
      <c r="AG39">
        <f t="shared" ca="1" si="5"/>
        <v>4.2614001743429983E-2</v>
      </c>
      <c r="AH39">
        <f t="shared" ca="1" si="5"/>
        <v>0.4680680795118396</v>
      </c>
      <c r="AI39">
        <f t="shared" ca="1" si="5"/>
        <v>0.12904239964559786</v>
      </c>
      <c r="AJ39">
        <f t="shared" ca="1" si="5"/>
        <v>0.18989096417394288</v>
      </c>
      <c r="AK39">
        <f t="shared" ca="1" si="5"/>
        <v>0</v>
      </c>
      <c r="AL39">
        <f t="shared" ca="1" si="5"/>
        <v>0.17038455492518972</v>
      </c>
      <c r="AM39">
        <f t="shared" ca="1" si="5"/>
        <v>1</v>
      </c>
      <c r="AN39" s="10">
        <v>0.12472281057395311</v>
      </c>
      <c r="AP39" s="27"/>
      <c r="AQ39" s="29"/>
    </row>
    <row r="40" spans="1:43" x14ac:dyDescent="0.2">
      <c r="A40" t="s">
        <v>95</v>
      </c>
      <c r="B40" s="23">
        <v>43</v>
      </c>
      <c r="J40">
        <v>128</v>
      </c>
      <c r="P40">
        <v>480</v>
      </c>
      <c r="S40">
        <v>608</v>
      </c>
      <c r="T40">
        <v>43</v>
      </c>
      <c r="U40">
        <v>3</v>
      </c>
      <c r="V40">
        <v>0</v>
      </c>
      <c r="W40">
        <v>0.8</v>
      </c>
      <c r="X40">
        <v>9.9999999999999978E-2</v>
      </c>
      <c r="Y40">
        <v>9.9999999999999978E-2</v>
      </c>
      <c r="Z40">
        <v>0</v>
      </c>
      <c r="AA40">
        <v>0</v>
      </c>
      <c r="AB40">
        <v>1</v>
      </c>
      <c r="AD40" s="6" t="s">
        <v>29</v>
      </c>
      <c r="AE40">
        <v>16</v>
      </c>
      <c r="AF40" t="s">
        <v>48</v>
      </c>
      <c r="AG40">
        <f t="shared" ca="1" si="5"/>
        <v>0.12108449591997894</v>
      </c>
      <c r="AH40">
        <f t="shared" ca="1" si="5"/>
        <v>0.62963937878389054</v>
      </c>
      <c r="AI40">
        <f t="shared" ca="1" si="5"/>
        <v>0</v>
      </c>
      <c r="AJ40">
        <f t="shared" ca="1" si="5"/>
        <v>8.5285601474072104E-2</v>
      </c>
      <c r="AK40">
        <f t="shared" ca="1" si="5"/>
        <v>0</v>
      </c>
      <c r="AL40">
        <f t="shared" ca="1" si="5"/>
        <v>0.16399052382205845</v>
      </c>
      <c r="AM40">
        <f t="shared" ca="1" si="5"/>
        <v>1</v>
      </c>
      <c r="AN40" s="10">
        <v>0.12997552386860914</v>
      </c>
      <c r="AP40" s="27"/>
      <c r="AQ40" s="29"/>
    </row>
    <row r="41" spans="1:43" x14ac:dyDescent="0.2">
      <c r="A41" t="s">
        <v>96</v>
      </c>
      <c r="B41" s="23">
        <v>44</v>
      </c>
      <c r="F41">
        <v>271</v>
      </c>
      <c r="N41">
        <v>240</v>
      </c>
      <c r="P41">
        <v>996</v>
      </c>
      <c r="S41">
        <v>1507</v>
      </c>
      <c r="T41">
        <v>44</v>
      </c>
      <c r="U41">
        <v>3</v>
      </c>
      <c r="V41">
        <v>0</v>
      </c>
      <c r="W41">
        <v>0.8</v>
      </c>
      <c r="X41">
        <v>0</v>
      </c>
      <c r="Y41">
        <v>9.9999999999999978E-2</v>
      </c>
      <c r="Z41">
        <v>0</v>
      </c>
      <c r="AA41">
        <v>9.9999999999999978E-2</v>
      </c>
      <c r="AB41">
        <v>1</v>
      </c>
      <c r="AE41">
        <v>17</v>
      </c>
      <c r="AF41" t="s">
        <v>30</v>
      </c>
      <c r="AG41">
        <f t="shared" ca="1" si="5"/>
        <v>2.9154792199965841E-2</v>
      </c>
      <c r="AH41">
        <f t="shared" ca="1" si="5"/>
        <v>0.74705049526328282</v>
      </c>
      <c r="AI41">
        <f t="shared" ca="1" si="5"/>
        <v>9.0576981814028235E-2</v>
      </c>
      <c r="AJ41">
        <f t="shared" ca="1" si="5"/>
        <v>2.9085953414493271E-2</v>
      </c>
      <c r="AK41">
        <f t="shared" ca="1" si="5"/>
        <v>1.5143637631200994E-2</v>
      </c>
      <c r="AL41">
        <f t="shared" ca="1" si="5"/>
        <v>8.898813967702883E-2</v>
      </c>
      <c r="AM41">
        <f t="shared" ca="1" si="5"/>
        <v>1</v>
      </c>
      <c r="AN41" s="10">
        <v>0.1261551767335084</v>
      </c>
      <c r="AP41" s="27"/>
      <c r="AQ41" s="29"/>
    </row>
    <row r="42" spans="1:43" x14ac:dyDescent="0.2">
      <c r="A42" t="s">
        <v>97</v>
      </c>
      <c r="B42" s="23">
        <v>45</v>
      </c>
      <c r="C42">
        <v>240</v>
      </c>
      <c r="N42">
        <v>602</v>
      </c>
      <c r="O42">
        <v>129</v>
      </c>
      <c r="P42">
        <v>671</v>
      </c>
      <c r="S42">
        <v>1642</v>
      </c>
      <c r="T42">
        <v>45</v>
      </c>
      <c r="U42">
        <v>3</v>
      </c>
      <c r="V42">
        <v>0</v>
      </c>
      <c r="W42">
        <v>0.8</v>
      </c>
      <c r="X42">
        <v>0</v>
      </c>
      <c r="Y42">
        <v>9.9999999999999978E-2</v>
      </c>
      <c r="Z42">
        <v>0</v>
      </c>
      <c r="AA42">
        <v>0</v>
      </c>
      <c r="AB42">
        <v>0.9</v>
      </c>
    </row>
    <row r="43" spans="1:43" x14ac:dyDescent="0.2">
      <c r="A43" t="s">
        <v>98</v>
      </c>
      <c r="B43" s="23">
        <v>46</v>
      </c>
      <c r="I43">
        <v>519</v>
      </c>
      <c r="N43">
        <v>2328</v>
      </c>
      <c r="O43">
        <v>770</v>
      </c>
      <c r="P43">
        <v>3153</v>
      </c>
      <c r="S43">
        <v>6770</v>
      </c>
      <c r="T43">
        <v>46</v>
      </c>
      <c r="U43">
        <v>3</v>
      </c>
      <c r="V43">
        <v>0</v>
      </c>
      <c r="W43">
        <v>0.8</v>
      </c>
      <c r="X43">
        <v>9.9999999999999978E-2</v>
      </c>
      <c r="Y43">
        <v>0</v>
      </c>
      <c r="Z43">
        <v>0</v>
      </c>
      <c r="AA43">
        <v>9.9999999999999978E-2</v>
      </c>
      <c r="AB43">
        <v>1</v>
      </c>
      <c r="AG43" s="20" t="s">
        <v>65</v>
      </c>
    </row>
    <row r="44" spans="1:43" ht="25.5" x14ac:dyDescent="0.2">
      <c r="A44" t="s">
        <v>99</v>
      </c>
      <c r="B44" s="23">
        <v>47</v>
      </c>
      <c r="P44">
        <v>125</v>
      </c>
      <c r="S44">
        <v>125</v>
      </c>
      <c r="T44">
        <v>47</v>
      </c>
      <c r="U44">
        <v>3</v>
      </c>
      <c r="V44">
        <v>0</v>
      </c>
      <c r="W44">
        <v>0.8</v>
      </c>
      <c r="X44">
        <v>9.9999999999999978E-2</v>
      </c>
      <c r="Y44">
        <v>0</v>
      </c>
      <c r="Z44">
        <v>0</v>
      </c>
      <c r="AA44">
        <v>0</v>
      </c>
      <c r="AB44">
        <v>0.9</v>
      </c>
      <c r="AD44" s="11" t="s">
        <v>31</v>
      </c>
      <c r="AE44" s="6"/>
      <c r="AF44" s="6"/>
      <c r="AG44" s="5" t="s">
        <v>3</v>
      </c>
      <c r="AH44" s="5" t="s">
        <v>4</v>
      </c>
      <c r="AI44" s="5" t="s">
        <v>5</v>
      </c>
      <c r="AJ44" s="5" t="s">
        <v>6</v>
      </c>
      <c r="AK44" s="5" t="s">
        <v>10</v>
      </c>
      <c r="AL44" s="5" t="s">
        <v>8</v>
      </c>
      <c r="AM44" s="4" t="s">
        <v>52</v>
      </c>
      <c r="AN44" s="12" t="s">
        <v>51</v>
      </c>
    </row>
    <row r="45" spans="1:43" x14ac:dyDescent="0.2">
      <c r="A45" t="s">
        <v>100</v>
      </c>
      <c r="B45" s="23">
        <v>48</v>
      </c>
      <c r="C45">
        <v>721</v>
      </c>
      <c r="F45">
        <v>970</v>
      </c>
      <c r="N45">
        <v>263</v>
      </c>
      <c r="O45">
        <v>1047</v>
      </c>
      <c r="P45">
        <v>605</v>
      </c>
      <c r="S45">
        <v>3606</v>
      </c>
      <c r="T45">
        <v>48</v>
      </c>
      <c r="U45">
        <v>3</v>
      </c>
      <c r="V45">
        <v>0</v>
      </c>
      <c r="W45">
        <v>0.8</v>
      </c>
      <c r="X45">
        <v>0</v>
      </c>
      <c r="Y45">
        <v>0</v>
      </c>
      <c r="Z45">
        <v>0</v>
      </c>
      <c r="AA45">
        <v>9.9999999999999978E-2</v>
      </c>
      <c r="AB45">
        <v>0.9</v>
      </c>
      <c r="AD45" s="13">
        <f>MATCH(AF45,$AF$25:AF40,0)</f>
        <v>1</v>
      </c>
      <c r="AE45" s="14" t="s">
        <v>53</v>
      </c>
      <c r="AF45" s="6" t="s">
        <v>34</v>
      </c>
      <c r="AG45" s="15">
        <f t="shared" ref="AG45:AL54" ca="1" si="6">INDEX(AG$25:AG$41,$AD45,1)</f>
        <v>7.0013980097705916E-2</v>
      </c>
      <c r="AH45" s="15">
        <f t="shared" ca="1" si="6"/>
        <v>0.70059892595706919</v>
      </c>
      <c r="AI45" s="15">
        <f t="shared" ca="1" si="6"/>
        <v>0.1006291903752272</v>
      </c>
      <c r="AJ45" s="15">
        <f t="shared" ca="1" si="6"/>
        <v>2.6968863760250778E-2</v>
      </c>
      <c r="AK45" s="15">
        <f t="shared" ca="1" si="6"/>
        <v>1.9861024416163262E-2</v>
      </c>
      <c r="AL45" s="15">
        <f t="shared" ca="1" si="6"/>
        <v>8.1928015393583589E-2</v>
      </c>
      <c r="AM45" s="15">
        <f ca="1">SUM(AG45:AL45)</f>
        <v>0.99999999999999989</v>
      </c>
      <c r="AN45" s="15">
        <f t="shared" ref="AN45:AN54" si="7">INDEX(AN$25:AN$41,$AD45,1)</f>
        <v>0.12390758093837818</v>
      </c>
    </row>
    <row r="46" spans="1:43" x14ac:dyDescent="0.2">
      <c r="A46" t="s">
        <v>101</v>
      </c>
      <c r="B46" s="23">
        <v>51</v>
      </c>
      <c r="C46">
        <v>239</v>
      </c>
      <c r="S46">
        <v>239</v>
      </c>
      <c r="T46">
        <v>51</v>
      </c>
      <c r="U46">
        <v>3</v>
      </c>
      <c r="V46">
        <v>0</v>
      </c>
      <c r="W46">
        <v>0</v>
      </c>
      <c r="X46">
        <v>0</v>
      </c>
      <c r="Y46">
        <v>0.33333333333333331</v>
      </c>
      <c r="Z46">
        <v>0</v>
      </c>
      <c r="AA46">
        <v>0.33333333333333331</v>
      </c>
      <c r="AB46">
        <v>0.66666666666666663</v>
      </c>
      <c r="AD46" s="13">
        <f>MATCH(AF46,$AF$25:AF41,0)</f>
        <v>2</v>
      </c>
      <c r="AE46" s="14" t="s">
        <v>54</v>
      </c>
      <c r="AF46" s="6" t="s">
        <v>35</v>
      </c>
      <c r="AG46" s="15">
        <f t="shared" ca="1" si="6"/>
        <v>0.11640945075932602</v>
      </c>
      <c r="AH46" s="15">
        <f t="shared" ca="1" si="6"/>
        <v>0.64405631026091237</v>
      </c>
      <c r="AI46" s="15">
        <f t="shared" ca="1" si="6"/>
        <v>0.10081220671739108</v>
      </c>
      <c r="AJ46" s="15">
        <f t="shared" ca="1" si="6"/>
        <v>7.0377558040435773E-2</v>
      </c>
      <c r="AK46" s="15">
        <f t="shared" ca="1" si="6"/>
        <v>1.7661132160716304E-2</v>
      </c>
      <c r="AL46" s="15">
        <f t="shared" ca="1" si="6"/>
        <v>5.0683342061218419E-2</v>
      </c>
      <c r="AM46" s="15">
        <f t="shared" ref="AM46:AM54" ca="1" si="8">SUM(AG46:AL46)</f>
        <v>0.99999999999999989</v>
      </c>
      <c r="AN46" s="15">
        <f t="shared" si="7"/>
        <v>0.135721568986201</v>
      </c>
    </row>
    <row r="47" spans="1:43" x14ac:dyDescent="0.2">
      <c r="A47" t="s">
        <v>102</v>
      </c>
      <c r="B47" s="23">
        <v>52</v>
      </c>
      <c r="C47">
        <v>154</v>
      </c>
      <c r="K47">
        <v>204</v>
      </c>
      <c r="O47">
        <v>140</v>
      </c>
      <c r="S47">
        <v>498</v>
      </c>
      <c r="T47">
        <v>52</v>
      </c>
      <c r="U47">
        <v>3</v>
      </c>
      <c r="V47">
        <v>0</v>
      </c>
      <c r="W47">
        <v>0</v>
      </c>
      <c r="X47">
        <v>0.33333333333333331</v>
      </c>
      <c r="Y47">
        <v>0</v>
      </c>
      <c r="Z47">
        <v>0</v>
      </c>
      <c r="AA47">
        <v>0.33333333333333331</v>
      </c>
      <c r="AB47">
        <v>0.66666666666666663</v>
      </c>
      <c r="AD47" s="13">
        <f>MATCH(AF47,$AF$25:AF42,0)</f>
        <v>7</v>
      </c>
      <c r="AE47" s="14" t="s">
        <v>55</v>
      </c>
      <c r="AF47" s="6" t="s">
        <v>39</v>
      </c>
      <c r="AG47" s="15">
        <f t="shared" ca="1" si="6"/>
        <v>2.0564168819982773E-2</v>
      </c>
      <c r="AH47" s="15">
        <f t="shared" ca="1" si="6"/>
        <v>0.65577703949796973</v>
      </c>
      <c r="AI47" s="15">
        <f t="shared" ca="1" si="6"/>
        <v>0.23416697428325337</v>
      </c>
      <c r="AJ47" s="15">
        <f t="shared" ca="1" si="6"/>
        <v>3.2115171650055369E-2</v>
      </c>
      <c r="AK47" s="15">
        <f t="shared" ca="1" si="6"/>
        <v>0</v>
      </c>
      <c r="AL47" s="15">
        <f t="shared" ca="1" si="6"/>
        <v>5.7376645748738776E-2</v>
      </c>
      <c r="AM47" s="15">
        <f t="shared" ca="1" si="8"/>
        <v>1</v>
      </c>
      <c r="AN47" s="15">
        <f t="shared" si="7"/>
        <v>0.16603085140212342</v>
      </c>
    </row>
    <row r="48" spans="1:43" x14ac:dyDescent="0.2">
      <c r="A48" t="s">
        <v>103</v>
      </c>
      <c r="B48" s="23">
        <v>56</v>
      </c>
      <c r="E48">
        <v>79</v>
      </c>
      <c r="S48">
        <v>79</v>
      </c>
      <c r="T48">
        <v>56</v>
      </c>
      <c r="U48">
        <v>4</v>
      </c>
      <c r="V48">
        <v>6.6666666666666652E-2</v>
      </c>
      <c r="W48">
        <v>0.8</v>
      </c>
      <c r="X48">
        <v>6.6666666666666652E-2</v>
      </c>
      <c r="Y48">
        <v>0</v>
      </c>
      <c r="Z48">
        <v>0</v>
      </c>
      <c r="AA48">
        <v>6.6666666666666652E-2</v>
      </c>
      <c r="AB48">
        <v>1</v>
      </c>
      <c r="AD48" s="13">
        <f>MATCH(AF48,$AF$25:AF43,0)</f>
        <v>8</v>
      </c>
      <c r="AE48" s="14" t="s">
        <v>56</v>
      </c>
      <c r="AF48" s="6" t="s">
        <v>40</v>
      </c>
      <c r="AG48" s="15">
        <f t="shared" ca="1" si="6"/>
        <v>3.4033613445378148E-2</v>
      </c>
      <c r="AH48" s="15">
        <f t="shared" ca="1" si="6"/>
        <v>0.70672268907563029</v>
      </c>
      <c r="AI48" s="15">
        <f t="shared" ca="1" si="6"/>
        <v>0.25655462184873945</v>
      </c>
      <c r="AJ48" s="15">
        <f t="shared" ca="1" si="6"/>
        <v>2.6890756302521E-3</v>
      </c>
      <c r="AK48" s="15">
        <f t="shared" ca="1" si="6"/>
        <v>0</v>
      </c>
      <c r="AL48" s="15">
        <f t="shared" ca="1" si="6"/>
        <v>0</v>
      </c>
      <c r="AM48" s="15">
        <f t="shared" ca="1" si="8"/>
        <v>1</v>
      </c>
      <c r="AN48" s="15">
        <f t="shared" si="7"/>
        <v>0.14719989132650832</v>
      </c>
    </row>
    <row r="49" spans="1:40" x14ac:dyDescent="0.2">
      <c r="A49" t="s">
        <v>104</v>
      </c>
      <c r="B49" s="23">
        <v>63</v>
      </c>
      <c r="N49">
        <v>240</v>
      </c>
      <c r="S49">
        <v>240</v>
      </c>
      <c r="T49">
        <v>63</v>
      </c>
      <c r="U49">
        <v>4</v>
      </c>
      <c r="V49">
        <v>0</v>
      </c>
      <c r="W49">
        <v>0.8</v>
      </c>
      <c r="X49">
        <v>6.6666666666666652E-2</v>
      </c>
      <c r="Y49">
        <v>6.6666666666666652E-2</v>
      </c>
      <c r="Z49">
        <v>0</v>
      </c>
      <c r="AA49">
        <v>6.6666666666666652E-2</v>
      </c>
      <c r="AB49">
        <v>1</v>
      </c>
      <c r="AD49" s="13">
        <f>MATCH(AF49,$AF$25:AF44,0)</f>
        <v>9</v>
      </c>
      <c r="AE49" s="14" t="s">
        <v>57</v>
      </c>
      <c r="AF49" s="6" t="s">
        <v>41</v>
      </c>
      <c r="AG49" s="15">
        <f t="shared" ca="1" si="6"/>
        <v>0.13933409478894171</v>
      </c>
      <c r="AH49" s="15">
        <f t="shared" ca="1" si="6"/>
        <v>0.62703413040541367</v>
      </c>
      <c r="AI49" s="15">
        <f t="shared" ca="1" si="6"/>
        <v>0.11043562629723788</v>
      </c>
      <c r="AJ49" s="15">
        <f t="shared" ca="1" si="6"/>
        <v>3.5309433452464289E-2</v>
      </c>
      <c r="AK49" s="15">
        <f t="shared" ca="1" si="6"/>
        <v>7.3689252422534171E-3</v>
      </c>
      <c r="AL49" s="15">
        <f t="shared" ca="1" si="6"/>
        <v>8.0517789813689011E-2</v>
      </c>
      <c r="AM49" s="15">
        <f t="shared" ca="1" si="8"/>
        <v>1</v>
      </c>
      <c r="AN49" s="15">
        <f t="shared" si="7"/>
        <v>0.12740756001850692</v>
      </c>
    </row>
    <row r="50" spans="1:40" x14ac:dyDescent="0.2">
      <c r="A50" t="s">
        <v>105</v>
      </c>
      <c r="B50" s="23">
        <v>65</v>
      </c>
      <c r="N50">
        <v>466</v>
      </c>
      <c r="P50">
        <v>450</v>
      </c>
      <c r="Q50">
        <v>29</v>
      </c>
      <c r="S50">
        <v>945</v>
      </c>
      <c r="T50">
        <v>65</v>
      </c>
      <c r="U50">
        <v>4</v>
      </c>
      <c r="V50">
        <v>0</v>
      </c>
      <c r="W50">
        <v>0.8</v>
      </c>
      <c r="X50">
        <v>0</v>
      </c>
      <c r="Y50">
        <v>6.6666666666666652E-2</v>
      </c>
      <c r="Z50">
        <v>0</v>
      </c>
      <c r="AA50">
        <v>6.6666666666666652E-2</v>
      </c>
      <c r="AB50">
        <v>0.93333333333333335</v>
      </c>
      <c r="AD50" s="13">
        <f>MATCH(AF50,$AF$25:AF45,0)</f>
        <v>12</v>
      </c>
      <c r="AE50" s="14" t="s">
        <v>58</v>
      </c>
      <c r="AF50" s="6" t="s">
        <v>44</v>
      </c>
      <c r="AG50" s="15">
        <f t="shared" ca="1" si="6"/>
        <v>1.6985068951023755E-2</v>
      </c>
      <c r="AH50" s="15">
        <f t="shared" ca="1" si="6"/>
        <v>0.78325560915077164</v>
      </c>
      <c r="AI50" s="15">
        <f t="shared" ca="1" si="6"/>
        <v>9.5785881552348726E-2</v>
      </c>
      <c r="AJ50" s="15">
        <f t="shared" ca="1" si="6"/>
        <v>3.2569101134839767E-2</v>
      </c>
      <c r="AK50" s="15">
        <f t="shared" ca="1" si="6"/>
        <v>1.1903808818525707E-2</v>
      </c>
      <c r="AL50" s="15">
        <f t="shared" ca="1" si="6"/>
        <v>5.9500530392490432E-2</v>
      </c>
      <c r="AM50" s="15">
        <f t="shared" ca="1" si="8"/>
        <v>1</v>
      </c>
      <c r="AN50" s="15">
        <f t="shared" si="7"/>
        <v>0.12250805843880933</v>
      </c>
    </row>
    <row r="51" spans="1:40" x14ac:dyDescent="0.2">
      <c r="A51" t="s">
        <v>106</v>
      </c>
      <c r="B51">
        <v>66</v>
      </c>
      <c r="P51">
        <v>155</v>
      </c>
      <c r="S51">
        <v>155</v>
      </c>
      <c r="T51">
        <v>66</v>
      </c>
      <c r="U51">
        <v>4</v>
      </c>
      <c r="V51">
        <v>0</v>
      </c>
      <c r="W51">
        <v>0.8</v>
      </c>
      <c r="X51">
        <v>6.6666666666666652E-2</v>
      </c>
      <c r="Y51">
        <v>0</v>
      </c>
      <c r="Z51">
        <v>0</v>
      </c>
      <c r="AA51">
        <v>6.6666666666666652E-2</v>
      </c>
      <c r="AB51">
        <v>0.93333333333333335</v>
      </c>
      <c r="AD51" s="13">
        <f>MATCH(AF51,$AF$25:AF46,0)</f>
        <v>13</v>
      </c>
      <c r="AE51" s="14" t="s">
        <v>59</v>
      </c>
      <c r="AF51" s="6" t="s">
        <v>45</v>
      </c>
      <c r="AG51" s="15">
        <f t="shared" ca="1" si="6"/>
        <v>1.9216886580304685E-2</v>
      </c>
      <c r="AH51" s="15">
        <f t="shared" ca="1" si="6"/>
        <v>0.77295057227570674</v>
      </c>
      <c r="AI51" s="15">
        <f t="shared" ca="1" si="6"/>
        <v>4.0745856122246273E-2</v>
      </c>
      <c r="AJ51" s="15">
        <f t="shared" ca="1" si="6"/>
        <v>1.8446080597295914E-2</v>
      </c>
      <c r="AK51" s="15">
        <f t="shared" ca="1" si="6"/>
        <v>2.8349982764898814E-2</v>
      </c>
      <c r="AL51" s="15">
        <f t="shared" ca="1" si="6"/>
        <v>0.12029062165954761</v>
      </c>
      <c r="AM51" s="15">
        <f t="shared" ca="1" si="8"/>
        <v>1</v>
      </c>
      <c r="AN51" s="15">
        <f t="shared" si="7"/>
        <v>0.12349908718484667</v>
      </c>
    </row>
    <row r="52" spans="1:40" x14ac:dyDescent="0.2">
      <c r="A52" t="s">
        <v>107</v>
      </c>
      <c r="B52">
        <v>78</v>
      </c>
      <c r="C52">
        <v>52</v>
      </c>
      <c r="S52">
        <v>52</v>
      </c>
      <c r="T52">
        <v>78</v>
      </c>
      <c r="U52">
        <v>1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D52" s="13">
        <f>MATCH(AF52,$AF$25:AF47,0)</f>
        <v>14</v>
      </c>
      <c r="AE52" s="14" t="s">
        <v>60</v>
      </c>
      <c r="AF52" s="6" t="s">
        <v>46</v>
      </c>
      <c r="AG52" s="15">
        <f t="shared" ca="1" si="6"/>
        <v>8.9569985548403497E-3</v>
      </c>
      <c r="AH52" s="15">
        <f t="shared" ca="1" si="6"/>
        <v>0.77880457440702644</v>
      </c>
      <c r="AI52" s="15">
        <f t="shared" ca="1" si="6"/>
        <v>9.7594080267120839E-2</v>
      </c>
      <c r="AJ52" s="15">
        <f t="shared" ca="1" si="6"/>
        <v>1.870145020742621E-2</v>
      </c>
      <c r="AK52" s="15">
        <f t="shared" ca="1" si="6"/>
        <v>9.5122539442762891E-3</v>
      </c>
      <c r="AL52" s="15">
        <f t="shared" ca="1" si="6"/>
        <v>8.64306426193098E-2</v>
      </c>
      <c r="AM52" s="15">
        <f t="shared" ca="1" si="8"/>
        <v>0.99999999999999978</v>
      </c>
      <c r="AN52" s="15">
        <f t="shared" si="7"/>
        <v>0.12450525794983537</v>
      </c>
    </row>
    <row r="53" spans="1:40" x14ac:dyDescent="0.2">
      <c r="A53" t="s">
        <v>108</v>
      </c>
      <c r="B53" t="s">
        <v>30</v>
      </c>
      <c r="C53">
        <v>47167</v>
      </c>
      <c r="D53">
        <v>11426</v>
      </c>
      <c r="E53">
        <v>12107</v>
      </c>
      <c r="F53">
        <v>16044</v>
      </c>
      <c r="G53">
        <v>1178</v>
      </c>
      <c r="H53">
        <v>8432</v>
      </c>
      <c r="I53">
        <v>13230</v>
      </c>
      <c r="J53">
        <v>6036</v>
      </c>
      <c r="K53">
        <v>21270</v>
      </c>
      <c r="L53">
        <v>2</v>
      </c>
      <c r="M53">
        <v>213</v>
      </c>
      <c r="N53">
        <v>78293</v>
      </c>
      <c r="O53">
        <v>117312</v>
      </c>
      <c r="P53">
        <v>102459</v>
      </c>
      <c r="Q53">
        <v>2665</v>
      </c>
      <c r="R53">
        <v>2802</v>
      </c>
      <c r="S53">
        <v>440636</v>
      </c>
      <c r="AD53" s="13">
        <f>MATCH(AF53,$AF$25:AF48,0)</f>
        <v>15</v>
      </c>
      <c r="AE53" s="14" t="s">
        <v>61</v>
      </c>
      <c r="AF53" s="6" t="s">
        <v>47</v>
      </c>
      <c r="AG53" s="15">
        <f t="shared" ca="1" si="6"/>
        <v>4.2614001743429983E-2</v>
      </c>
      <c r="AH53" s="15">
        <f t="shared" ca="1" si="6"/>
        <v>0.4680680795118396</v>
      </c>
      <c r="AI53" s="15">
        <f t="shared" ca="1" si="6"/>
        <v>0.12904239964559786</v>
      </c>
      <c r="AJ53" s="15">
        <f t="shared" ca="1" si="6"/>
        <v>0.18989096417394288</v>
      </c>
      <c r="AK53" s="15">
        <f t="shared" ca="1" si="6"/>
        <v>0</v>
      </c>
      <c r="AL53" s="15">
        <f t="shared" ca="1" si="6"/>
        <v>0.17038455492518972</v>
      </c>
      <c r="AM53" s="15">
        <f t="shared" ca="1" si="8"/>
        <v>1</v>
      </c>
      <c r="AN53" s="15">
        <f t="shared" si="7"/>
        <v>0.12472281057395311</v>
      </c>
    </row>
    <row r="54" spans="1:40" x14ac:dyDescent="0.2">
      <c r="A54" t="s">
        <v>109</v>
      </c>
      <c r="B54" t="s">
        <v>30</v>
      </c>
      <c r="C54">
        <v>39369</v>
      </c>
      <c r="D54">
        <v>10390</v>
      </c>
      <c r="E54">
        <v>10169</v>
      </c>
      <c r="F54">
        <v>14171</v>
      </c>
      <c r="G54">
        <v>1178</v>
      </c>
      <c r="H54">
        <v>6800</v>
      </c>
      <c r="I54">
        <v>11370</v>
      </c>
      <c r="J54">
        <v>5652</v>
      </c>
      <c r="K54">
        <v>18632</v>
      </c>
      <c r="L54">
        <v>2</v>
      </c>
      <c r="M54">
        <v>128</v>
      </c>
      <c r="N54">
        <v>72158</v>
      </c>
      <c r="O54">
        <v>100862</v>
      </c>
      <c r="P54">
        <v>87947</v>
      </c>
      <c r="Q54">
        <v>2505</v>
      </c>
      <c r="R54">
        <v>1689</v>
      </c>
      <c r="S54">
        <v>383022</v>
      </c>
      <c r="AD54" s="16">
        <v>17</v>
      </c>
      <c r="AE54" s="6" t="s">
        <v>62</v>
      </c>
      <c r="AF54" s="6"/>
      <c r="AG54" s="15">
        <f t="shared" ca="1" si="6"/>
        <v>2.9154792199965841E-2</v>
      </c>
      <c r="AH54" s="15">
        <f t="shared" ca="1" si="6"/>
        <v>0.74705049526328282</v>
      </c>
      <c r="AI54" s="15">
        <f t="shared" ca="1" si="6"/>
        <v>9.0576981814028235E-2</v>
      </c>
      <c r="AJ54" s="15">
        <f t="shared" ca="1" si="6"/>
        <v>2.9085953414493271E-2</v>
      </c>
      <c r="AK54" s="15">
        <f t="shared" ca="1" si="6"/>
        <v>1.5143637631200994E-2</v>
      </c>
      <c r="AL54" s="15">
        <f t="shared" ca="1" si="6"/>
        <v>8.898813967702883E-2</v>
      </c>
      <c r="AM54" s="15">
        <f t="shared" ca="1" si="8"/>
        <v>0.99999999999999989</v>
      </c>
      <c r="AN54" s="15">
        <f t="shared" si="7"/>
        <v>0.1261551767335084</v>
      </c>
    </row>
    <row r="58" spans="1:40" ht="25.5" x14ac:dyDescent="0.2">
      <c r="AE58" s="25" t="s">
        <v>63</v>
      </c>
      <c r="AF58" s="17" t="s">
        <v>3</v>
      </c>
      <c r="AG58" s="17" t="s">
        <v>4</v>
      </c>
      <c r="AH58" s="17" t="s">
        <v>5</v>
      </c>
      <c r="AI58" s="18" t="s">
        <v>6</v>
      </c>
      <c r="AJ58" s="18" t="s">
        <v>7</v>
      </c>
      <c r="AK58" s="17" t="s">
        <v>8</v>
      </c>
      <c r="AL58" s="17" t="s">
        <v>64</v>
      </c>
    </row>
    <row r="59" spans="1:40" x14ac:dyDescent="0.2">
      <c r="AE59" s="6">
        <v>2003</v>
      </c>
      <c r="AF59" s="15">
        <v>5.9687729190423124E-2</v>
      </c>
      <c r="AG59" s="15">
        <v>0.65605372830906772</v>
      </c>
      <c r="AH59" s="15">
        <v>9.350613719238729E-2</v>
      </c>
      <c r="AI59" s="15">
        <v>4.5514835391771535E-2</v>
      </c>
      <c r="AJ59" s="15">
        <v>2.2636335031190134E-2</v>
      </c>
      <c r="AK59" s="15">
        <v>0.12260123488516007</v>
      </c>
      <c r="AL59" s="19">
        <v>0.14483376200147297</v>
      </c>
    </row>
    <row r="60" spans="1:40" x14ac:dyDescent="0.2">
      <c r="AE60" s="6">
        <v>2004</v>
      </c>
      <c r="AF60" s="15">
        <v>5.1468563893759138E-2</v>
      </c>
      <c r="AG60" s="15">
        <v>0.62172392321131931</v>
      </c>
      <c r="AH60" s="15">
        <v>0.13967423164250747</v>
      </c>
      <c r="AI60" s="15">
        <v>2.8301607058771824E-2</v>
      </c>
      <c r="AJ60" s="15">
        <v>1.634589816699282E-2</v>
      </c>
      <c r="AK60" s="15">
        <v>0.14248577602664936</v>
      </c>
      <c r="AL60" s="15">
        <v>0.13755635248140366</v>
      </c>
    </row>
    <row r="61" spans="1:40" x14ac:dyDescent="0.2">
      <c r="AE61" s="6">
        <v>2005</v>
      </c>
      <c r="AF61" s="15">
        <v>4.727005900205887E-2</v>
      </c>
      <c r="AG61" s="15">
        <v>0.69671097678378358</v>
      </c>
      <c r="AH61" s="15">
        <v>7.3970840141617575E-2</v>
      </c>
      <c r="AI61" s="15">
        <v>1.8480296187018595E-2</v>
      </c>
      <c r="AJ61" s="15">
        <v>6.0658554903662606E-2</v>
      </c>
      <c r="AK61" s="15">
        <v>0.10290927298185869</v>
      </c>
      <c r="AL61" s="15">
        <v>0.13574</v>
      </c>
    </row>
    <row r="62" spans="1:40" x14ac:dyDescent="0.2">
      <c r="AE62" s="6">
        <v>2006</v>
      </c>
      <c r="AF62" s="15">
        <v>4.5196309557017464E-2</v>
      </c>
      <c r="AG62" s="15">
        <v>0.73011849418112584</v>
      </c>
      <c r="AH62" s="15">
        <v>7.7252414498188746E-2</v>
      </c>
      <c r="AI62" s="15">
        <v>2.598655630304595E-2</v>
      </c>
      <c r="AJ62" s="15">
        <v>2.1962947500893639E-2</v>
      </c>
      <c r="AK62" s="15">
        <v>9.9483277959728528E-2</v>
      </c>
      <c r="AL62" s="15">
        <v>0.13318409700826694</v>
      </c>
    </row>
    <row r="63" spans="1:40" x14ac:dyDescent="0.2">
      <c r="AE63" s="6">
        <v>2007</v>
      </c>
      <c r="AF63" s="15">
        <v>4.1895473412675875E-2</v>
      </c>
      <c r="AG63" s="15">
        <v>0.81685234054542621</v>
      </c>
      <c r="AH63" s="15">
        <v>4.1412673594795057E-2</v>
      </c>
      <c r="AI63" s="15">
        <v>1.776629359293062E-2</v>
      </c>
      <c r="AJ63" s="15">
        <v>6.4837995577511935E-3</v>
      </c>
      <c r="AK63" s="15">
        <v>7.5589419296420976E-2</v>
      </c>
      <c r="AL63" s="15">
        <v>0.13185099868362044</v>
      </c>
    </row>
    <row r="64" spans="1:40" x14ac:dyDescent="0.2">
      <c r="AE64" s="6">
        <v>2008</v>
      </c>
      <c r="AF64" s="15">
        <v>3.5142353093476915E-2</v>
      </c>
      <c r="AG64" s="15">
        <v>0.79333627725156475</v>
      </c>
      <c r="AH64" s="15">
        <v>6.6864697726424505E-2</v>
      </c>
      <c r="AI64" s="15">
        <v>1.2369286289860915E-2</v>
      </c>
      <c r="AJ64" s="15">
        <v>1.7048904113338138E-2</v>
      </c>
      <c r="AK64" s="15">
        <v>7.5238481525334758E-2</v>
      </c>
      <c r="AL64" s="15">
        <v>0.13018299419500293</v>
      </c>
    </row>
    <row r="65" spans="31:38" x14ac:dyDescent="0.2">
      <c r="AE65" s="6">
        <v>2009</v>
      </c>
      <c r="AF65" s="15">
        <v>4.0005527024654548E-2</v>
      </c>
      <c r="AG65" s="15">
        <v>0.75846028130322773</v>
      </c>
      <c r="AH65" s="15">
        <v>9.6835304459754912E-2</v>
      </c>
      <c r="AI65" s="15">
        <v>1.6031320368065299E-2</v>
      </c>
      <c r="AJ65" s="15">
        <v>2.0416711119124548E-2</v>
      </c>
      <c r="AK65" s="15">
        <v>6.8250855725172907E-2</v>
      </c>
      <c r="AL65" s="15">
        <v>0.12934695827797527</v>
      </c>
    </row>
    <row r="66" spans="31:38" x14ac:dyDescent="0.2">
      <c r="AE66" s="6">
        <v>2010</v>
      </c>
      <c r="AF66" s="15">
        <v>3.5297688588477379E-2</v>
      </c>
      <c r="AG66" s="15">
        <v>0.77187579350183566</v>
      </c>
      <c r="AH66" s="15">
        <v>0.117260023806235</v>
      </c>
      <c r="AI66" s="15">
        <v>9.0866022331376958E-3</v>
      </c>
      <c r="AJ66" s="15">
        <v>1.6610245113601933E-2</v>
      </c>
      <c r="AK66" s="15">
        <v>4.9869646756712509E-2</v>
      </c>
      <c r="AL66" s="15">
        <v>0.12927315695475178</v>
      </c>
    </row>
    <row r="67" spans="31:38" x14ac:dyDescent="0.2">
      <c r="AE67" s="6">
        <v>2011</v>
      </c>
      <c r="AF67" s="15">
        <v>3.1223424277236903E-2</v>
      </c>
      <c r="AG67" s="15">
        <v>0.79291997493781075</v>
      </c>
      <c r="AH67" s="15">
        <v>9.9855881877795219E-2</v>
      </c>
      <c r="AI67" s="15">
        <v>7.0193835373194161E-3</v>
      </c>
      <c r="AJ67" s="15">
        <v>9.8435583747798656E-3</v>
      </c>
      <c r="AK67" s="15">
        <v>5.9137776995057713E-2</v>
      </c>
      <c r="AL67" s="15">
        <v>0.12761650630025809</v>
      </c>
    </row>
    <row r="68" spans="31:38" x14ac:dyDescent="0.2">
      <c r="AE68" s="6">
        <v>2012</v>
      </c>
      <c r="AF68" s="15">
        <v>2.8111366040641631E-2</v>
      </c>
      <c r="AG68" s="15">
        <v>0.82862533742210298</v>
      </c>
      <c r="AH68" s="15">
        <v>8.0497581885899061E-2</v>
      </c>
      <c r="AI68" s="15">
        <v>9.0741198394607495E-3</v>
      </c>
      <c r="AJ68" s="15">
        <v>8.9464177472642018E-3</v>
      </c>
      <c r="AK68" s="15">
        <v>4.4745177064631533E-2</v>
      </c>
      <c r="AL68" s="15">
        <v>0.12684026329197473</v>
      </c>
    </row>
    <row r="69" spans="31:38" x14ac:dyDescent="0.2">
      <c r="AE69" s="6">
        <v>2013</v>
      </c>
      <c r="AF69" s="15">
        <v>2.6623815239120024E-2</v>
      </c>
      <c r="AG69" s="15">
        <v>0.79750905418055951</v>
      </c>
      <c r="AH69" s="15">
        <v>7.3549094164166468E-2</v>
      </c>
      <c r="AI69" s="15">
        <v>2.6213153684703835E-2</v>
      </c>
      <c r="AJ69" s="15">
        <v>9.3049618612715025E-3</v>
      </c>
      <c r="AK69" s="15">
        <v>6.6799920870178275E-2</v>
      </c>
      <c r="AL69" s="15">
        <v>0.1303374744113564</v>
      </c>
    </row>
    <row r="70" spans="31:38" x14ac:dyDescent="0.2">
      <c r="AE70" s="6">
        <v>2014</v>
      </c>
      <c r="AF70" s="15">
        <v>2.6427002474101388E-2</v>
      </c>
      <c r="AG70" s="15">
        <v>0.77546463323959747</v>
      </c>
      <c r="AH70" s="15">
        <v>9.2808646117447768E-2</v>
      </c>
      <c r="AI70" s="15">
        <v>2.7242853567361995E-2</v>
      </c>
      <c r="AJ70" s="15">
        <v>6.4429533150450373E-3</v>
      </c>
      <c r="AK70" s="15">
        <v>7.1613911286446674E-2</v>
      </c>
      <c r="AL70" s="15">
        <v>0.12545987366980618</v>
      </c>
    </row>
    <row r="71" spans="31:38" x14ac:dyDescent="0.2">
      <c r="AE71" s="26">
        <v>2015</v>
      </c>
      <c r="AF71" s="15">
        <v>2.76352927699384E-2</v>
      </c>
      <c r="AG71" s="15">
        <v>0.75066533125246948</v>
      </c>
      <c r="AH71" s="15">
        <v>8.3652185601713974E-2</v>
      </c>
      <c r="AI71" s="15">
        <v>2.9784567196835431E-2</v>
      </c>
      <c r="AJ71" s="15">
        <v>1.567337945253713E-2</v>
      </c>
      <c r="AK71" s="15">
        <v>9.2589243726505482E-2</v>
      </c>
      <c r="AL71" s="15">
        <v>0.12578446673677857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ReportedCropsByCounty2015</vt:lpstr>
    </vt:vector>
  </TitlesOfParts>
  <Company>Kansas Department of Agriculture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Sam</dc:creator>
  <cp:lastModifiedBy>Perkins, Sam</cp:lastModifiedBy>
  <dcterms:created xsi:type="dcterms:W3CDTF">2015-04-15T15:29:46Z</dcterms:created>
  <dcterms:modified xsi:type="dcterms:W3CDTF">2016-06-07T17:20:26Z</dcterms:modified>
</cp:coreProperties>
</file>